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ilenardo.SECRETNARDO2\Agenda2\personalistika\personal_2024\"/>
    </mc:Choice>
  </mc:AlternateContent>
  <bookViews>
    <workbookView xWindow="0" yWindow="0" windowWidth="28800" windowHeight="13500"/>
  </bookViews>
  <sheets>
    <sheet name="Návrh" sheetId="1" r:id="rId1"/>
    <sheet name="Dohoda" sheetId="3" r:id="rId2"/>
    <sheet name="číselníky" sheetId="2" r:id="rId3"/>
  </sheets>
  <definedNames>
    <definedName name="_xlnm.Print_Area" localSheetId="1">Dohoda!$A$1:$W$58</definedName>
    <definedName name="_xlnm.Print_Area" localSheetId="0">Návrh!$A$1:$M$53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1" l="1"/>
  <c r="A20" i="3" l="1"/>
  <c r="K34" i="3" l="1"/>
  <c r="F34" i="3"/>
  <c r="J30" i="3"/>
  <c r="D33" i="3" s="1"/>
  <c r="A15" i="1" l="1"/>
  <c r="K2" i="3" l="1"/>
  <c r="N12" i="1" l="1"/>
  <c r="G14" i="1" s="1"/>
  <c r="A30" i="3" l="1"/>
  <c r="D24" i="3"/>
  <c r="A7" i="3"/>
  <c r="J30" i="1" l="1"/>
  <c r="A31" i="1" s="1"/>
  <c r="A13" i="1"/>
  <c r="R35" i="3" l="1"/>
  <c r="Q36" i="3" s="1"/>
  <c r="A23" i="3"/>
  <c r="B12" i="3"/>
  <c r="Q5" i="3"/>
  <c r="J1" i="3"/>
  <c r="N34" i="3" l="1"/>
  <c r="G48" i="3" l="1"/>
</calcChain>
</file>

<file path=xl/sharedStrings.xml><?xml version="1.0" encoding="utf-8"?>
<sst xmlns="http://schemas.openxmlformats.org/spreadsheetml/2006/main" count="120" uniqueCount="103">
  <si>
    <t>Záznamy personálního útvaru součásti:</t>
  </si>
  <si>
    <t>Jméno, příjmení, titul:</t>
  </si>
  <si>
    <t>Osobní číslo:</t>
  </si>
  <si>
    <t>Financování dohody</t>
  </si>
  <si>
    <t>* nehodící se škrtněte</t>
  </si>
  <si>
    <t>Druh práce (popis práce):</t>
  </si>
  <si>
    <t>datum, jméno, podpis</t>
  </si>
  <si>
    <t>NS / SPP Prvek*</t>
  </si>
  <si>
    <t>do:</t>
  </si>
  <si>
    <t>Částka v Kč</t>
  </si>
  <si>
    <t>Pracovník PaM na HS</t>
  </si>
  <si>
    <t>Vyhlašovatel**</t>
  </si>
  <si>
    <t>NÁVRH NA PŘIJETÍ</t>
  </si>
  <si>
    <t>Návrh podává:</t>
  </si>
  <si>
    <t>Vedoucí pracoviště</t>
  </si>
  <si>
    <t xml:space="preserve">** podepisuje se pouze, pokud se jedná o proces přijetí zaměstnance v rámci zjednodušeného režimu předběžné finanční kontroly </t>
  </si>
  <si>
    <t>ano / ne</t>
  </si>
  <si>
    <t>Vysoké učení technické v Brně, Antonínská 548/1, 601 90 Brno</t>
  </si>
  <si>
    <t>a</t>
  </si>
  <si>
    <t>(dále jen zaměstnanec)</t>
  </si>
  <si>
    <t>Rodné č.:</t>
  </si>
  <si>
    <t>Místo narození:</t>
  </si>
  <si>
    <t>Bydliště:</t>
  </si>
  <si>
    <t xml:space="preserve">má / nemá* </t>
  </si>
  <si>
    <t xml:space="preserve">1. Sjednaný druh práce: </t>
  </si>
  <si>
    <t>Zaměstnanec</t>
  </si>
  <si>
    <t>V Brně dne:</t>
  </si>
  <si>
    <t>Pan/paní:</t>
  </si>
  <si>
    <t xml:space="preserve">Rodné příjmení: </t>
  </si>
  <si>
    <t xml:space="preserve"> stanovené exekuční srážky ze mzdy.</t>
  </si>
  <si>
    <t>svátky</t>
  </si>
  <si>
    <t>Brno</t>
  </si>
  <si>
    <t>Zdravotní pojišťovna:</t>
  </si>
  <si>
    <t>Důchod:</t>
  </si>
  <si>
    <t>Dohoda o provedení práce</t>
  </si>
  <si>
    <t xml:space="preserve">hodin. </t>
  </si>
  <si>
    <t xml:space="preserve">Zaměstnanec </t>
  </si>
  <si>
    <t>Za zaměstnavatele</t>
  </si>
  <si>
    <t>je / není*</t>
  </si>
  <si>
    <t xml:space="preserve"> studentem VUT v Brně.</t>
  </si>
  <si>
    <t>Název projektu:</t>
  </si>
  <si>
    <t>Zdroj (zakázka)</t>
  </si>
  <si>
    <t xml:space="preserve"> Kč /hod.</t>
  </si>
  <si>
    <t>Součást:</t>
  </si>
  <si>
    <t>Pracoviště (číslo- název):</t>
  </si>
  <si>
    <t>č. projektu</t>
  </si>
  <si>
    <t>Příkazce operace:</t>
  </si>
  <si>
    <t>Vedoucí HS**</t>
  </si>
  <si>
    <t xml:space="preserve">do: </t>
  </si>
  <si>
    <t>Celkem:</t>
  </si>
  <si>
    <t xml:space="preserve">Součást: </t>
  </si>
  <si>
    <t>Pracoviště (číslo - název):</t>
  </si>
  <si>
    <t>Čj:</t>
  </si>
  <si>
    <t>Čj.:</t>
  </si>
  <si>
    <t xml:space="preserve"> Zjednodušený režim předběžné finanční kontroly:*   </t>
  </si>
  <si>
    <t>Správce rozpočtu:</t>
  </si>
  <si>
    <t>Záznam personálního útvaru:</t>
  </si>
  <si>
    <t>Doba trvání dohody                        od:</t>
  </si>
  <si>
    <t>Druhy dohod</t>
  </si>
  <si>
    <t>Dohoda o pracovní činnosti (celkový rozsah hodin)</t>
  </si>
  <si>
    <t>Dohoda o pracovní činnosti (týdenní rozsah hodin)</t>
  </si>
  <si>
    <t>11 Fakulta výtvarných umění</t>
  </si>
  <si>
    <t>12 Fakulta stavební</t>
  </si>
  <si>
    <t>13 Fakulta strojního inženýrství</t>
  </si>
  <si>
    <t>15 Fakulta architektury</t>
  </si>
  <si>
    <t>16 Fakulta chemická</t>
  </si>
  <si>
    <t>17 Fakulta podnikatelská</t>
  </si>
  <si>
    <t>18 Fakulta elektrotechniky a komunikaních technologií</t>
  </si>
  <si>
    <t>50 Centrum sportovních aktivit</t>
  </si>
  <si>
    <t>60 Institut celoživotního vzdělávání</t>
  </si>
  <si>
    <t>61 Ústav soudního inženýrství</t>
  </si>
  <si>
    <t>62 Středoevropský technologický institut</t>
  </si>
  <si>
    <t>70 Centrum výpoč. a inform.služeb</t>
  </si>
  <si>
    <t>72 Ústřední knihovna</t>
  </si>
  <si>
    <t>74 Nakladatelství VUTIUM</t>
  </si>
  <si>
    <t>80 Koleje a menzy v Brně</t>
  </si>
  <si>
    <t>90 Rektorát</t>
  </si>
  <si>
    <t>14 Fakulta informačních technologií</t>
  </si>
  <si>
    <t>Odměna v Kč / hod.:</t>
  </si>
  <si>
    <t>Předpokládaná částka v Kč za dobu trvání dohody:</t>
  </si>
  <si>
    <t>Vyberte druh dohody</t>
  </si>
  <si>
    <t xml:space="preserve">(dále jen VUT v Brně)  zastoupené </t>
  </si>
  <si>
    <t>DIČ ( je-li v zahraničí přiděleno)**:</t>
  </si>
  <si>
    <t>Občanství**:</t>
  </si>
  <si>
    <t>Č. pasu / ID **:</t>
  </si>
  <si>
    <t>5. Dohoda se uzavírá na dobu od:</t>
  </si>
  <si>
    <t>6. Za provedené práce poskytne  VUT v Brně zaměstnanci odměnu podle § 138 zákoníku práce ve výši:</t>
  </si>
  <si>
    <t xml:space="preserve">7. Za zaměstnavatele přebírá práci: </t>
  </si>
  <si>
    <t>9. VUT v Brně může odstoupit od dohody, jestliže práce nebude provedena v termínech dle pokynu zaměstnavatele. Zaměstnanec může od
     dohody odstoupit, nemůže-li pracovní úkol provést z důvodu, že mu  VUT v Brně nevytvořilo sjednané pracovní podmínky.</t>
  </si>
  <si>
    <t xml:space="preserve">12. Zaměstnanec v souladu s § 42 zákoníku práce souhlasí s vysíláním na dobu nezbytné potřeby na pracovní cesty.  Pravidelným pracovištěm    </t>
  </si>
  <si>
    <t xml:space="preserve"> hod./den.</t>
  </si>
  <si>
    <t xml:space="preserve">      pro účely cestovních náhrad je sjednáno:</t>
  </si>
  <si>
    <t xml:space="preserve">* nehodící se škrtněte             
** pouze u cizinců 
*** vyplňte v případě, že dohoda bude alespoň částečně financována z projektu </t>
  </si>
  <si>
    <t>Název  a číslo projektu***:</t>
  </si>
  <si>
    <t xml:space="preserve">4. Výhradně pro účely výplaty dávek nemocenského pojištění a poskytování náhrady mzdy za dočasné pracovní neschopnosti, je pracovní doba v týdnu </t>
  </si>
  <si>
    <t xml:space="preserve">8. Odměna za vykonanou práci je po odevzdání práce splatná v nejbližším výplatním termínu stanoveném na VUT v Brně, v měsíci následujícím po  </t>
  </si>
  <si>
    <t>11. Zaměstnanec se zavazuje vyplňovat a odevzdávat zaměstnavateli výkaz o evidenci odpracované doby a vyúčtování odvedené práce nejpozději 
      následující pracovní den po posledním odpracovaném dni v měsíci. Pozdější odevzdání výkazu může být považováno za porušení povinností plynoucí 
      z této dohody.</t>
  </si>
  <si>
    <t>13. Potvrzení o zaměstnání si vyzvedne zaměstnanec po ukončení dohody na personálním útvaru součásti.</t>
  </si>
  <si>
    <t>14. O dalších povinnostech zaměstnance a VUT v Brně vyplývajících z uzavřené dohody platí ustanovení § 77 až § 77b a §101 až §108 zákoníku práce.</t>
  </si>
  <si>
    <t>10. Dohodu je možno taktéž zrušit, a to v souladu s ustanovením § 77 odst. 5 zákoníku práce.</t>
  </si>
  <si>
    <t xml:space="preserve"> odevzdání práce na číslo účtu: </t>
  </si>
  <si>
    <t>fiktivně rozvržena:</t>
  </si>
  <si>
    <t>3. Zaměstnavatel se zaměstnancem dohodli na době seznámení s písemným rozvrhem pracovní doby tak, že zaměstnanec musí být seznámen s písemným
    rozvrhem pracovní doby nejpozději 1 den předem.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</si>
</sst>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4">
    <xf numFmtId="0" fontId="0" fillId="0" borderId="0" xfId="0"/>
    <xf numFmtId="16" fontId="0" fillId="0" borderId="0" xfId="0" applyNumberFormat="1"/>
    <xf numFmtId="0" fontId="0" fillId="2" borderId="1" xfId="0" applyFill="1" applyBorder="1" applyAlignment="1" applyProtection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0" fillId="4" borderId="0" xfId="0" applyFill="1"/>
    <xf numFmtId="0" fontId="2" fillId="4" borderId="0" xfId="0" applyFont="1" applyFill="1" applyAlignment="1"/>
    <xf numFmtId="0" fontId="22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vertical="center"/>
    </xf>
    <xf numFmtId="0" fontId="0" fillId="4" borderId="0" xfId="0" applyFill="1" applyProtection="1">
      <protection locked="0"/>
    </xf>
    <xf numFmtId="0" fontId="0" fillId="4" borderId="0" xfId="0" applyFont="1" applyFill="1" applyAlignment="1">
      <alignment horizontal="left" vertical="center"/>
    </xf>
    <xf numFmtId="0" fontId="0" fillId="4" borderId="0" xfId="0" applyFont="1" applyFill="1" applyAlignment="1">
      <alignment horizontal="left" vertical="center" wrapText="1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Alignment="1">
      <alignment horizontal="left" vertical="top"/>
    </xf>
    <xf numFmtId="0" fontId="0" fillId="4" borderId="0" xfId="0" applyFill="1" applyAlignment="1">
      <alignment vertical="center"/>
    </xf>
    <xf numFmtId="0" fontId="0" fillId="4" borderId="0" xfId="0" applyFont="1" applyFill="1" applyAlignment="1">
      <alignment horizontal="right" vertical="center"/>
    </xf>
    <xf numFmtId="0" fontId="5" fillId="4" borderId="0" xfId="0" applyFont="1" applyFill="1" applyBorder="1" applyAlignment="1" applyProtection="1">
      <alignment horizontal="center" wrapText="1"/>
      <protection locked="0"/>
    </xf>
    <xf numFmtId="0" fontId="3" fillId="4" borderId="0" xfId="0" applyFont="1" applyFill="1" applyBorder="1" applyAlignment="1" applyProtection="1">
      <alignment horizontal="left"/>
      <protection locked="0"/>
    </xf>
    <xf numFmtId="0" fontId="0" fillId="4" borderId="0" xfId="0" applyFill="1" applyAlignment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4" borderId="0" xfId="0" applyFill="1" applyBorder="1" applyAlignment="1" applyProtection="1">
      <protection locked="0"/>
    </xf>
    <xf numFmtId="2" fontId="0" fillId="4" borderId="0" xfId="0" applyNumberFormat="1" applyFill="1" applyAlignment="1" applyProtection="1">
      <alignment horizontal="center"/>
      <protection locked="0"/>
    </xf>
    <xf numFmtId="0" fontId="4" fillId="4" borderId="0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5" fillId="4" borderId="0" xfId="0" applyFont="1" applyFill="1" applyBorder="1" applyAlignment="1" applyProtection="1">
      <protection locked="0"/>
    </xf>
    <xf numFmtId="0" fontId="4" fillId="4" borderId="0" xfId="0" applyFont="1" applyFill="1" applyBorder="1" applyAlignment="1" applyProtection="1">
      <alignment vertical="top"/>
      <protection locked="0"/>
    </xf>
    <xf numFmtId="0" fontId="4" fillId="4" borderId="0" xfId="0" applyFont="1" applyFill="1" applyBorder="1" applyAlignment="1" applyProtection="1">
      <protection locked="0"/>
    </xf>
    <xf numFmtId="0" fontId="6" fillId="4" borderId="0" xfId="0" applyFont="1" applyFill="1" applyAlignment="1">
      <alignment horizontal="center"/>
    </xf>
    <xf numFmtId="0" fontId="10" fillId="4" borderId="0" xfId="0" applyFont="1" applyFill="1"/>
    <xf numFmtId="0" fontId="10" fillId="4" borderId="0" xfId="0" applyFont="1" applyFill="1" applyAlignment="1">
      <alignment horizontal="left" vertical="center" wrapText="1"/>
    </xf>
    <xf numFmtId="0" fontId="0" fillId="4" borderId="0" xfId="0" applyFill="1" applyAlignment="1"/>
    <xf numFmtId="0" fontId="7" fillId="4" borderId="0" xfId="0" applyFont="1" applyFill="1" applyAlignment="1">
      <alignment vertical="top"/>
    </xf>
    <xf numFmtId="0" fontId="12" fillId="4" borderId="0" xfId="0" applyFont="1" applyFill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8" fillId="4" borderId="0" xfId="0" applyFont="1" applyFill="1" applyAlignment="1">
      <alignment vertical="center" wrapText="1"/>
    </xf>
    <xf numFmtId="0" fontId="12" fillId="4" borderId="0" xfId="0" applyFont="1" applyFill="1"/>
    <xf numFmtId="0" fontId="12" fillId="4" borderId="0" xfId="0" applyFont="1" applyFill="1" applyBorder="1" applyAlignment="1">
      <alignment horizontal="left" vertical="top"/>
    </xf>
    <xf numFmtId="0" fontId="12" fillId="4" borderId="0" xfId="0" applyFont="1" applyFill="1" applyBorder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protection locked="0"/>
    </xf>
    <xf numFmtId="0" fontId="10" fillId="4" borderId="0" xfId="0" applyFont="1" applyFill="1" applyProtection="1">
      <protection locked="0"/>
    </xf>
    <xf numFmtId="0" fontId="10" fillId="4" borderId="0" xfId="0" applyFont="1" applyFill="1" applyBorder="1" applyAlignment="1"/>
    <xf numFmtId="0" fontId="10" fillId="4" borderId="0" xfId="0" applyFont="1" applyFill="1" applyBorder="1" applyAlignment="1">
      <alignment horizontal="center" wrapText="1"/>
    </xf>
    <xf numFmtId="0" fontId="10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wrapText="1"/>
    </xf>
    <xf numFmtId="0" fontId="22" fillId="4" borderId="0" xfId="0" applyFont="1" applyFill="1" applyBorder="1" applyAlignment="1" applyProtection="1">
      <alignment horizontal="left" vertical="center"/>
    </xf>
    <xf numFmtId="0" fontId="24" fillId="4" borderId="0" xfId="0" applyFont="1" applyFill="1"/>
    <xf numFmtId="0" fontId="0" fillId="4" borderId="0" xfId="0" applyFill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left" vertical="center" wrapText="1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5" fillId="4" borderId="22" xfId="0" applyNumberFormat="1" applyFont="1" applyFill="1" applyBorder="1" applyAlignment="1" applyProtection="1">
      <alignment horizontal="center" vertical="center"/>
      <protection locked="0"/>
    </xf>
    <xf numFmtId="0" fontId="0" fillId="4" borderId="22" xfId="0" applyNumberFormat="1" applyFont="1" applyFill="1" applyBorder="1" applyAlignment="1" applyProtection="1">
      <alignment horizontal="center" vertical="center" wrapText="1"/>
    </xf>
    <xf numFmtId="0" fontId="5" fillId="4" borderId="2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1" xfId="0" applyNumberFormat="1" applyFill="1" applyBorder="1" applyAlignment="1" applyProtection="1">
      <alignment horizontal="center" vertical="center" wrapText="1"/>
    </xf>
    <xf numFmtId="0" fontId="5" fillId="4" borderId="23" xfId="0" applyNumberFormat="1" applyFont="1" applyFill="1" applyBorder="1" applyAlignment="1" applyProtection="1">
      <alignment horizontal="center" vertical="top" wrapText="1"/>
      <protection locked="0"/>
    </xf>
    <xf numFmtId="0" fontId="10" fillId="4" borderId="0" xfId="0" applyFont="1" applyFill="1" applyAlignment="1">
      <alignment horizontal="center" vertical="center"/>
    </xf>
    <xf numFmtId="3" fontId="9" fillId="2" borderId="34" xfId="0" applyNumberFormat="1" applyFont="1" applyFill="1" applyBorder="1" applyAlignment="1" applyProtection="1">
      <alignment horizontal="left" vertical="center" wrapText="1" indent="1"/>
    </xf>
    <xf numFmtId="3" fontId="9" fillId="2" borderId="22" xfId="0" applyNumberFormat="1" applyFont="1" applyFill="1" applyBorder="1" applyAlignment="1" applyProtection="1">
      <alignment horizontal="left" vertical="center" wrapText="1" indent="1"/>
    </xf>
    <xf numFmtId="3" fontId="9" fillId="2" borderId="23" xfId="0" applyNumberFormat="1" applyFont="1" applyFill="1" applyBorder="1" applyAlignment="1" applyProtection="1">
      <alignment horizontal="left" vertical="center" wrapText="1" indent="1"/>
    </xf>
    <xf numFmtId="0" fontId="22" fillId="4" borderId="36" xfId="0" applyFont="1" applyFill="1" applyBorder="1" applyAlignment="1">
      <alignment horizontal="right"/>
    </xf>
    <xf numFmtId="0" fontId="0" fillId="4" borderId="0" xfId="0" applyFill="1" applyBorder="1" applyAlignment="1" applyProtection="1">
      <alignment horizontal="left" wrapText="1"/>
      <protection locked="0"/>
    </xf>
    <xf numFmtId="0" fontId="4" fillId="4" borderId="0" xfId="0" applyFont="1" applyFill="1" applyBorder="1" applyAlignment="1" applyProtection="1">
      <alignment horizontal="center" vertical="top"/>
      <protection locked="0"/>
    </xf>
    <xf numFmtId="0" fontId="12" fillId="4" borderId="0" xfId="0" applyFont="1" applyFill="1" applyBorder="1" applyAlignment="1" applyProtection="1">
      <alignment horizontal="left"/>
      <protection locked="0"/>
    </xf>
    <xf numFmtId="49" fontId="1" fillId="0" borderId="11" xfId="0" applyNumberFormat="1" applyFont="1" applyBorder="1" applyAlignment="1" applyProtection="1">
      <alignment horizontal="left" vertical="center" wrapText="1"/>
      <protection locked="0"/>
    </xf>
    <xf numFmtId="49" fontId="1" fillId="0" borderId="12" xfId="0" applyNumberFormat="1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left" vertical="center"/>
    </xf>
    <xf numFmtId="0" fontId="0" fillId="2" borderId="11" xfId="0" applyNumberFormat="1" applyFill="1" applyBorder="1" applyAlignment="1" applyProtection="1">
      <alignment horizontal="left" vertical="center"/>
    </xf>
    <xf numFmtId="0" fontId="0" fillId="2" borderId="3" xfId="0" applyNumberFormat="1" applyFill="1" applyBorder="1" applyAlignment="1" applyProtection="1">
      <alignment horizontal="left" vertical="center"/>
    </xf>
    <xf numFmtId="0" fontId="0" fillId="2" borderId="1" xfId="0" applyNumberForma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NumberFormat="1" applyFont="1" applyBorder="1" applyAlignment="1" applyProtection="1">
      <alignment horizontal="center" vertical="top" wrapText="1"/>
      <protection locked="0"/>
    </xf>
    <xf numFmtId="0" fontId="5" fillId="0" borderId="35" xfId="0" applyNumberFormat="1" applyFont="1" applyBorder="1" applyAlignment="1" applyProtection="1">
      <alignment horizontal="center" vertical="top" wrapText="1"/>
      <protection locked="0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0" fillId="4" borderId="0" xfId="0" applyFont="1" applyFill="1" applyBorder="1" applyAlignment="1" applyProtection="1">
      <alignment horizontal="center" wrapText="1"/>
      <protection locked="0"/>
    </xf>
    <xf numFmtId="0" fontId="0" fillId="4" borderId="9" xfId="0" applyFont="1" applyFill="1" applyBorder="1" applyAlignment="1" applyProtection="1">
      <alignment horizontal="center" wrapText="1"/>
      <protection locked="0"/>
    </xf>
    <xf numFmtId="0" fontId="5" fillId="4" borderId="0" xfId="0" applyFont="1" applyFill="1" applyBorder="1" applyAlignment="1" applyProtection="1">
      <alignment horizontal="center"/>
    </xf>
    <xf numFmtId="0" fontId="0" fillId="4" borderId="0" xfId="0" applyFill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3" fontId="1" fillId="3" borderId="21" xfId="0" applyNumberFormat="1" applyFont="1" applyFill="1" applyBorder="1" applyAlignment="1" applyProtection="1">
      <alignment horizontal="left" vertical="center"/>
    </xf>
    <xf numFmtId="3" fontId="1" fillId="3" borderId="22" xfId="0" applyNumberFormat="1" applyFont="1" applyFill="1" applyBorder="1" applyAlignment="1" applyProtection="1">
      <alignment horizontal="left" vertical="center"/>
    </xf>
    <xf numFmtId="0" fontId="3" fillId="4" borderId="0" xfId="0" applyFont="1" applyFill="1" applyBorder="1" applyAlignment="1" applyProtection="1">
      <alignment horizontal="left"/>
      <protection locked="0"/>
    </xf>
    <xf numFmtId="0" fontId="0" fillId="4" borderId="0" xfId="0" applyFill="1" applyBorder="1" applyAlignment="1" applyProtection="1">
      <alignment horizontal="left" vertical="center"/>
      <protection locked="0"/>
    </xf>
    <xf numFmtId="3" fontId="6" fillId="3" borderId="33" xfId="0" applyNumberFormat="1" applyFont="1" applyFill="1" applyBorder="1" applyAlignment="1" applyProtection="1">
      <alignment horizontal="right" vertical="center" indent="1"/>
    </xf>
    <xf numFmtId="3" fontId="6" fillId="3" borderId="14" xfId="0" applyNumberFormat="1" applyFont="1" applyFill="1" applyBorder="1" applyAlignment="1" applyProtection="1">
      <alignment horizontal="right" vertical="center" indent="1"/>
    </xf>
    <xf numFmtId="3" fontId="6" fillId="3" borderId="15" xfId="0" applyNumberFormat="1" applyFont="1" applyFill="1" applyBorder="1" applyAlignment="1" applyProtection="1">
      <alignment horizontal="right" vertical="center" indent="1"/>
    </xf>
    <xf numFmtId="0" fontId="0" fillId="4" borderId="0" xfId="0" applyFill="1" applyBorder="1" applyAlignment="1" applyProtection="1">
      <alignment horizontal="left" vertical="center" wrapText="1"/>
      <protection locked="0"/>
    </xf>
    <xf numFmtId="0" fontId="5" fillId="4" borderId="0" xfId="0" applyFont="1" applyFill="1" applyBorder="1" applyAlignment="1" applyProtection="1">
      <alignment horizontal="center" wrapText="1"/>
    </xf>
    <xf numFmtId="0" fontId="0" fillId="4" borderId="0" xfId="0" applyFill="1" applyBorder="1" applyAlignment="1" applyProtection="1">
      <alignment horizontal="right"/>
      <protection locked="0"/>
    </xf>
    <xf numFmtId="0" fontId="0" fillId="4" borderId="0" xfId="0" applyFont="1" applyFill="1" applyBorder="1" applyAlignment="1" applyProtection="1">
      <alignment horizontal="center" vertical="center" wrapText="1"/>
    </xf>
    <xf numFmtId="49" fontId="9" fillId="4" borderId="9" xfId="0" applyNumberFormat="1" applyFont="1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</xf>
    <xf numFmtId="0" fontId="0" fillId="2" borderId="33" xfId="0" applyFill="1" applyBorder="1" applyAlignment="1" applyProtection="1">
      <alignment horizontal="left" vertical="center"/>
    </xf>
    <xf numFmtId="0" fontId="0" fillId="2" borderId="14" xfId="0" applyFill="1" applyBorder="1" applyAlignment="1" applyProtection="1">
      <alignment horizontal="left" vertical="center"/>
    </xf>
    <xf numFmtId="0" fontId="0" fillId="4" borderId="0" xfId="0" applyFont="1" applyFill="1" applyAlignment="1">
      <alignment horizontal="left" vertical="center" wrapText="1"/>
    </xf>
    <xf numFmtId="0" fontId="1" fillId="4" borderId="10" xfId="0" applyFont="1" applyFill="1" applyBorder="1" applyAlignment="1" applyProtection="1">
      <alignment horizontal="left" vertical="center"/>
      <protection locked="0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0" xfId="0" applyFill="1" applyBorder="1" applyAlignment="1">
      <alignment horizontal="center"/>
    </xf>
    <xf numFmtId="49" fontId="6" fillId="4" borderId="9" xfId="0" applyNumberFormat="1" applyFont="1" applyFill="1" applyBorder="1" applyAlignment="1" applyProtection="1">
      <alignment horizontal="left" vertical="center"/>
      <protection locked="0"/>
    </xf>
    <xf numFmtId="0" fontId="0" fillId="2" borderId="7" xfId="0" applyFont="1" applyFill="1" applyBorder="1" applyAlignment="1" applyProtection="1">
      <alignment horizontal="right" vertical="center"/>
    </xf>
    <xf numFmtId="0" fontId="0" fillId="2" borderId="24" xfId="0" applyFont="1" applyFill="1" applyBorder="1" applyAlignment="1" applyProtection="1">
      <alignment horizontal="right" vertical="center"/>
    </xf>
    <xf numFmtId="0" fontId="0" fillId="2" borderId="16" xfId="0" applyFont="1" applyFill="1" applyBorder="1" applyAlignment="1" applyProtection="1">
      <alignment horizontal="right" vertical="center"/>
    </xf>
    <xf numFmtId="0" fontId="6" fillId="4" borderId="0" xfId="0" applyFont="1" applyFill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0" fillId="3" borderId="0" xfId="0" applyFill="1" applyAlignment="1">
      <alignment horizontal="center" vertical="center"/>
    </xf>
    <xf numFmtId="0" fontId="0" fillId="2" borderId="2" xfId="0" applyFill="1" applyBorder="1" applyAlignment="1" applyProtection="1">
      <alignment horizontal="left" vertical="center"/>
    </xf>
    <xf numFmtId="0" fontId="0" fillId="2" borderId="32" xfId="0" applyFill="1" applyBorder="1" applyAlignment="1" applyProtection="1">
      <alignment horizontal="left" vertical="center"/>
    </xf>
    <xf numFmtId="0" fontId="0" fillId="2" borderId="11" xfId="0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horizontal="left" vertical="top"/>
    </xf>
    <xf numFmtId="0" fontId="0" fillId="2" borderId="26" xfId="0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/>
    </xf>
    <xf numFmtId="0" fontId="0" fillId="2" borderId="3" xfId="0" applyFill="1" applyBorder="1" applyAlignment="1" applyProtection="1">
      <alignment horizontal="left" vertical="center"/>
    </xf>
    <xf numFmtId="0" fontId="0" fillId="2" borderId="26" xfId="0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left" vertical="center"/>
    </xf>
    <xf numFmtId="3" fontId="9" fillId="0" borderId="1" xfId="0" applyNumberFormat="1" applyFont="1" applyFill="1" applyBorder="1" applyAlignment="1" applyProtection="1">
      <alignment horizontal="right" vertical="center"/>
      <protection locked="0"/>
    </xf>
    <xf numFmtId="3" fontId="9" fillId="0" borderId="4" xfId="0" applyNumberFormat="1" applyFont="1" applyFill="1" applyBorder="1" applyAlignment="1" applyProtection="1">
      <alignment horizontal="right" vertical="center"/>
      <protection locked="0"/>
    </xf>
    <xf numFmtId="0" fontId="0" fillId="2" borderId="5" xfId="0" applyFill="1" applyBorder="1" applyAlignment="1" applyProtection="1">
      <alignment horizontal="left" vertical="center"/>
    </xf>
    <xf numFmtId="0" fontId="0" fillId="2" borderId="16" xfId="0" applyFill="1" applyBorder="1" applyAlignment="1" applyProtection="1">
      <alignment horizontal="left" vertical="center"/>
    </xf>
    <xf numFmtId="0" fontId="0" fillId="2" borderId="6" xfId="0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4" fillId="4" borderId="0" xfId="0" applyFont="1" applyFill="1" applyAlignment="1">
      <alignment horizontal="center" vertical="center"/>
    </xf>
    <xf numFmtId="0" fontId="13" fillId="2" borderId="27" xfId="0" applyFont="1" applyFill="1" applyBorder="1" applyAlignment="1" applyProtection="1">
      <alignment horizontal="left" vertical="top" wrapText="1"/>
    </xf>
    <xf numFmtId="0" fontId="13" fillId="2" borderId="19" xfId="0" applyFont="1" applyFill="1" applyBorder="1" applyAlignment="1" applyProtection="1">
      <alignment horizontal="left" vertical="top" wrapText="1"/>
    </xf>
    <xf numFmtId="0" fontId="13" fillId="2" borderId="30" xfId="0" applyFont="1" applyFill="1" applyBorder="1" applyAlignment="1" applyProtection="1">
      <alignment horizontal="left" vertical="top" wrapText="1"/>
    </xf>
    <xf numFmtId="0" fontId="13" fillId="2" borderId="0" xfId="0" applyFont="1" applyFill="1" applyBorder="1" applyAlignment="1" applyProtection="1">
      <alignment horizontal="left" vertical="top" wrapText="1"/>
    </xf>
    <xf numFmtId="0" fontId="13" fillId="2" borderId="20" xfId="0" applyFont="1" applyFill="1" applyBorder="1" applyAlignment="1" applyProtection="1">
      <alignment horizontal="left" vertical="top" wrapText="1"/>
    </xf>
    <xf numFmtId="0" fontId="13" fillId="2" borderId="18" xfId="0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 vertical="center" wrapText="1"/>
    </xf>
    <xf numFmtId="0" fontId="13" fillId="4" borderId="0" xfId="0" applyFont="1" applyFill="1" applyAlignment="1" applyProtection="1">
      <alignment horizontal="left" vertical="center" wrapText="1"/>
      <protection locked="0"/>
    </xf>
    <xf numFmtId="0" fontId="12" fillId="4" borderId="0" xfId="0" applyFont="1" applyFill="1" applyAlignment="1" applyProtection="1">
      <alignment horizontal="left" vertical="center"/>
      <protection locked="0"/>
    </xf>
    <xf numFmtId="0" fontId="12" fillId="4" borderId="0" xfId="0" applyFont="1" applyFill="1" applyAlignment="1" applyProtection="1">
      <alignment horizontal="right" vertical="center"/>
      <protection locked="0"/>
    </xf>
    <xf numFmtId="0" fontId="13" fillId="4" borderId="0" xfId="0" applyFont="1" applyFill="1" applyAlignment="1" applyProtection="1">
      <alignment horizontal="left" vertical="center"/>
      <protection locked="0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12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left" vertical="center" wrapText="1"/>
    </xf>
    <xf numFmtId="0" fontId="12" fillId="4" borderId="0" xfId="0" applyFont="1" applyFill="1" applyAlignment="1" applyProtection="1">
      <alignment horizontal="center" vertical="center"/>
      <protection locked="0"/>
    </xf>
    <xf numFmtId="0" fontId="12" fillId="4" borderId="0" xfId="0" applyFont="1" applyFill="1" applyAlignment="1">
      <alignment horizontal="left" vertical="center"/>
    </xf>
    <xf numFmtId="0" fontId="7" fillId="4" borderId="19" xfId="0" applyFont="1" applyFill="1" applyBorder="1" applyAlignment="1">
      <alignment horizontal="left" vertical="top" wrapText="1"/>
    </xf>
    <xf numFmtId="0" fontId="7" fillId="4" borderId="19" xfId="0" applyFont="1" applyFill="1" applyBorder="1" applyAlignment="1">
      <alignment horizontal="left" vertical="top"/>
    </xf>
    <xf numFmtId="0" fontId="10" fillId="4" borderId="0" xfId="0" applyFont="1" applyFill="1" applyBorder="1" applyAlignment="1">
      <alignment horizontal="center"/>
    </xf>
    <xf numFmtId="0" fontId="10" fillId="4" borderId="0" xfId="0" applyFont="1" applyFill="1" applyBorder="1" applyAlignment="1" applyProtection="1">
      <alignment horizontal="center" wrapText="1"/>
      <protection locked="0"/>
    </xf>
    <xf numFmtId="0" fontId="10" fillId="4" borderId="9" xfId="0" applyFont="1" applyFill="1" applyBorder="1" applyAlignment="1" applyProtection="1">
      <alignment horizontal="center" wrapText="1"/>
      <protection locked="0"/>
    </xf>
    <xf numFmtId="0" fontId="15" fillId="4" borderId="0" xfId="0" applyFont="1" applyFill="1" applyAlignment="1" applyProtection="1">
      <alignment horizontal="left" vertical="center" wrapText="1"/>
    </xf>
    <xf numFmtId="14" fontId="18" fillId="4" borderId="9" xfId="0" applyNumberFormat="1" applyFont="1" applyFill="1" applyBorder="1" applyAlignment="1" applyProtection="1">
      <alignment horizontal="left" vertical="center" wrapText="1"/>
      <protection locked="0"/>
    </xf>
    <xf numFmtId="0" fontId="18" fillId="4" borderId="9" xfId="0" applyFont="1" applyFill="1" applyBorder="1" applyAlignment="1" applyProtection="1">
      <alignment horizontal="left" vertical="center" wrapText="1"/>
      <protection locked="0"/>
    </xf>
    <xf numFmtId="0" fontId="12" fillId="4" borderId="0" xfId="0" applyFont="1" applyFill="1" applyAlignment="1" applyProtection="1">
      <alignment horizontal="left" vertical="center" wrapText="1"/>
      <protection locked="0"/>
    </xf>
    <xf numFmtId="0" fontId="10" fillId="4" borderId="10" xfId="0" applyFont="1" applyFill="1" applyBorder="1" applyAlignment="1">
      <alignment horizontal="center" wrapText="1"/>
    </xf>
    <xf numFmtId="0" fontId="10" fillId="4" borderId="0" xfId="0" applyFont="1" applyFill="1" applyBorder="1" applyAlignment="1">
      <alignment horizontal="center" wrapText="1"/>
    </xf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2" fillId="4" borderId="0" xfId="0" applyFont="1" applyFill="1" applyBorder="1" applyAlignment="1" applyProtection="1">
      <alignment horizontal="left" vertical="center" wrapText="1"/>
      <protection locked="0"/>
    </xf>
    <xf numFmtId="0" fontId="17" fillId="4" borderId="0" xfId="0" applyFont="1" applyFill="1" applyAlignment="1">
      <alignment horizontal="center" vertical="center"/>
    </xf>
    <xf numFmtId="0" fontId="12" fillId="2" borderId="26" xfId="0" applyFont="1" applyFill="1" applyBorder="1" applyAlignment="1">
      <alignment horizontal="left" vertical="center"/>
    </xf>
    <xf numFmtId="0" fontId="14" fillId="4" borderId="0" xfId="0" applyFont="1" applyFill="1" applyAlignment="1" applyProtection="1">
      <alignment horizontal="center" vertical="center"/>
    </xf>
    <xf numFmtId="0" fontId="12" fillId="2" borderId="25" xfId="0" applyFont="1" applyFill="1" applyBorder="1" applyAlignment="1" applyProtection="1">
      <alignment horizontal="left" vertical="center" wrapText="1"/>
    </xf>
    <xf numFmtId="0" fontId="12" fillId="2" borderId="29" xfId="0" applyFont="1" applyFill="1" applyBorder="1" applyAlignment="1" applyProtection="1">
      <alignment horizontal="left" vertical="center" wrapText="1"/>
    </xf>
    <xf numFmtId="0" fontId="12" fillId="2" borderId="26" xfId="0" applyFont="1" applyFill="1" applyBorder="1" applyAlignment="1" applyProtection="1">
      <alignment horizontal="left" vertical="center" wrapText="1"/>
    </xf>
    <xf numFmtId="0" fontId="12" fillId="2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8" fillId="4" borderId="9" xfId="0" applyFont="1" applyFill="1" applyBorder="1" applyAlignment="1" applyProtection="1">
      <alignment horizontal="left" vertical="center"/>
      <protection locked="0" hidden="1"/>
    </xf>
    <xf numFmtId="0" fontId="16" fillId="4" borderId="0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13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left" vertical="center"/>
    </xf>
    <xf numFmtId="0" fontId="9" fillId="5" borderId="11" xfId="0" applyFont="1" applyFill="1" applyBorder="1" applyAlignment="1" applyProtection="1">
      <alignment horizontal="left" vertical="center"/>
      <protection locked="0"/>
    </xf>
    <xf numFmtId="0" fontId="9" fillId="5" borderId="12" xfId="0" applyFont="1" applyFill="1" applyBorder="1" applyAlignment="1" applyProtection="1">
      <alignment horizontal="left" vertical="center"/>
      <protection locked="0"/>
    </xf>
    <xf numFmtId="0" fontId="9" fillId="5" borderId="1" xfId="0" applyFont="1" applyFill="1" applyBorder="1" applyAlignment="1" applyProtection="1">
      <alignment horizontal="left" vertical="top" wrapText="1"/>
      <protection locked="0"/>
    </xf>
    <xf numFmtId="0" fontId="9" fillId="5" borderId="4" xfId="0" applyFont="1" applyFill="1" applyBorder="1" applyAlignment="1" applyProtection="1">
      <alignment horizontal="left" vertical="top" wrapText="1"/>
      <protection locked="0"/>
    </xf>
    <xf numFmtId="14" fontId="9" fillId="5" borderId="25" xfId="0" applyNumberFormat="1" applyFont="1" applyFill="1" applyBorder="1" applyAlignment="1" applyProtection="1">
      <alignment horizontal="left" vertical="center"/>
      <protection locked="0"/>
    </xf>
    <xf numFmtId="14" fontId="9" fillId="5" borderId="29" xfId="0" applyNumberFormat="1" applyFont="1" applyFill="1" applyBorder="1" applyAlignment="1" applyProtection="1">
      <alignment horizontal="left" vertical="center"/>
      <protection locked="0"/>
    </xf>
    <xf numFmtId="14" fontId="9" fillId="5" borderId="26" xfId="0" applyNumberFormat="1" applyFont="1" applyFill="1" applyBorder="1" applyAlignment="1" applyProtection="1">
      <alignment horizontal="left" vertical="center"/>
      <protection locked="0"/>
    </xf>
    <xf numFmtId="14" fontId="9" fillId="5" borderId="1" xfId="0" applyNumberFormat="1" applyFont="1" applyFill="1" applyBorder="1" applyAlignment="1" applyProtection="1">
      <alignment horizontal="left" vertical="center"/>
      <protection locked="0"/>
    </xf>
    <xf numFmtId="14" fontId="9" fillId="5" borderId="4" xfId="0" applyNumberFormat="1" applyFont="1" applyFill="1" applyBorder="1" applyAlignment="1" applyProtection="1">
      <alignment horizontal="left" vertical="center"/>
      <protection locked="0"/>
    </xf>
    <xf numFmtId="4" fontId="9" fillId="5" borderId="7" xfId="0" applyNumberFormat="1" applyFont="1" applyFill="1" applyBorder="1" applyAlignment="1" applyProtection="1">
      <alignment horizontal="left" vertical="center" indent="1"/>
      <protection locked="0"/>
    </xf>
    <xf numFmtId="4" fontId="9" fillId="5" borderId="16" xfId="0" applyNumberFormat="1" applyFont="1" applyFill="1" applyBorder="1" applyAlignment="1" applyProtection="1">
      <alignment horizontal="left" vertical="center" indent="1"/>
      <protection locked="0"/>
    </xf>
    <xf numFmtId="4" fontId="9" fillId="5" borderId="8" xfId="0" applyNumberFormat="1" applyFont="1" applyFill="1" applyBorder="1" applyAlignment="1" applyProtection="1">
      <alignment horizontal="left" vertical="center" indent="1"/>
      <protection locked="0"/>
    </xf>
    <xf numFmtId="49" fontId="9" fillId="5" borderId="1" xfId="0" applyNumberFormat="1" applyFont="1" applyFill="1" applyBorder="1" applyAlignment="1" applyProtection="1">
      <alignment horizontal="center" vertical="center"/>
      <protection locked="0"/>
    </xf>
    <xf numFmtId="49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1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2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4" xfId="0" applyNumberFormat="1" applyFont="1" applyFill="1" applyBorder="1" applyAlignment="1" applyProtection="1">
      <alignment horizontal="left" vertical="center" wrapText="1"/>
      <protection locked="0"/>
    </xf>
    <xf numFmtId="49" fontId="9" fillId="5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5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5" borderId="1" xfId="0" applyNumberFormat="1" applyFont="1" applyFill="1" applyBorder="1" applyAlignment="1" applyProtection="1">
      <alignment horizontal="right" vertical="center"/>
      <protection locked="0"/>
    </xf>
    <xf numFmtId="3" fontId="9" fillId="5" borderId="4" xfId="0" applyNumberFormat="1" applyFont="1" applyFill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horizontal="center" wrapText="1"/>
      <protection locked="0"/>
    </xf>
    <xf numFmtId="0" fontId="0" fillId="5" borderId="9" xfId="0" applyFont="1" applyFill="1" applyBorder="1" applyAlignment="1" applyProtection="1">
      <alignment horizontal="center" wrapText="1"/>
      <protection locked="0"/>
    </xf>
    <xf numFmtId="0" fontId="18" fillId="5" borderId="9" xfId="0" applyFont="1" applyFill="1" applyBorder="1" applyAlignment="1" applyProtection="1">
      <alignment horizontal="left" vertical="center"/>
      <protection locked="0" hidden="1"/>
    </xf>
    <xf numFmtId="0" fontId="18" fillId="5" borderId="10" xfId="0" applyFont="1" applyFill="1" applyBorder="1" applyAlignment="1" applyProtection="1">
      <alignment horizontal="left" vertical="center" wrapText="1"/>
      <protection locked="0" hidden="1"/>
    </xf>
    <xf numFmtId="0" fontId="18" fillId="5" borderId="9" xfId="0" applyFont="1" applyFill="1" applyBorder="1" applyAlignment="1" applyProtection="1">
      <alignment horizontal="left" vertical="center" wrapText="1"/>
      <protection locked="0" hidden="1"/>
    </xf>
    <xf numFmtId="0" fontId="20" fillId="5" borderId="9" xfId="0" applyFont="1" applyFill="1" applyBorder="1" applyAlignment="1" applyProtection="1">
      <alignment horizontal="left" vertical="center" wrapText="1"/>
      <protection locked="0"/>
    </xf>
    <xf numFmtId="0" fontId="19" fillId="5" borderId="9" xfId="0" applyFont="1" applyFill="1" applyBorder="1" applyAlignment="1" applyProtection="1">
      <alignment horizontal="left" vertical="center" wrapText="1"/>
      <protection locked="0"/>
    </xf>
    <xf numFmtId="0" fontId="18" fillId="5" borderId="25" xfId="0" applyFont="1" applyFill="1" applyBorder="1" applyAlignment="1" applyProtection="1">
      <alignment horizontal="left" vertical="center" wrapText="1" indent="1"/>
      <protection locked="0"/>
    </xf>
    <xf numFmtId="0" fontId="18" fillId="5" borderId="29" xfId="0" applyFont="1" applyFill="1" applyBorder="1" applyAlignment="1" applyProtection="1">
      <alignment horizontal="left" vertical="center" wrapText="1" indent="1"/>
      <protection locked="0"/>
    </xf>
    <xf numFmtId="0" fontId="18" fillId="5" borderId="26" xfId="0" applyFont="1" applyFill="1" applyBorder="1" applyAlignment="1" applyProtection="1">
      <alignment horizontal="left" vertical="center" wrapText="1" indent="1"/>
      <protection locked="0"/>
    </xf>
    <xf numFmtId="0" fontId="6" fillId="5" borderId="25" xfId="0" applyFont="1" applyFill="1" applyBorder="1" applyAlignment="1" applyProtection="1">
      <alignment horizontal="left" vertical="center" wrapText="1" indent="1"/>
      <protection locked="0"/>
    </xf>
    <xf numFmtId="0" fontId="6" fillId="5" borderId="29" xfId="0" applyFont="1" applyFill="1" applyBorder="1" applyAlignment="1" applyProtection="1">
      <alignment horizontal="left" vertical="center" wrapText="1" indent="1"/>
      <protection locked="0"/>
    </xf>
    <xf numFmtId="0" fontId="6" fillId="5" borderId="26" xfId="0" applyFont="1" applyFill="1" applyBorder="1" applyAlignment="1" applyProtection="1">
      <alignment horizontal="left" vertical="center" wrapText="1" indent="1"/>
      <protection locked="0"/>
    </xf>
    <xf numFmtId="0" fontId="12" fillId="5" borderId="25" xfId="0" applyFont="1" applyFill="1" applyBorder="1" applyAlignment="1" applyProtection="1">
      <alignment horizontal="left" vertical="center" wrapText="1"/>
      <protection locked="0"/>
    </xf>
    <xf numFmtId="0" fontId="12" fillId="5" borderId="29" xfId="0" applyFont="1" applyFill="1" applyBorder="1" applyAlignment="1" applyProtection="1">
      <alignment horizontal="left" vertical="center" wrapText="1"/>
      <protection locked="0"/>
    </xf>
    <xf numFmtId="0" fontId="12" fillId="5" borderId="26" xfId="0" applyFont="1" applyFill="1" applyBorder="1" applyAlignment="1" applyProtection="1">
      <alignment horizontal="left" vertical="center" wrapText="1"/>
      <protection locked="0"/>
    </xf>
    <xf numFmtId="0" fontId="6" fillId="5" borderId="26" xfId="0" applyFont="1" applyFill="1" applyBorder="1" applyAlignment="1" applyProtection="1">
      <alignment horizontal="center" vertical="center"/>
      <protection locked="0"/>
    </xf>
    <xf numFmtId="0" fontId="6" fillId="5" borderId="25" xfId="0" applyFont="1" applyFill="1" applyBorder="1" applyAlignment="1" applyProtection="1">
      <alignment horizontal="center" vertical="center"/>
      <protection locked="0"/>
    </xf>
    <xf numFmtId="0" fontId="12" fillId="5" borderId="25" xfId="0" applyFont="1" applyFill="1" applyBorder="1" applyAlignment="1" applyProtection="1">
      <alignment horizontal="left" vertical="top" wrapText="1"/>
      <protection locked="0" hidden="1"/>
    </xf>
    <xf numFmtId="0" fontId="12" fillId="5" borderId="29" xfId="0" applyFont="1" applyFill="1" applyBorder="1" applyAlignment="1" applyProtection="1">
      <alignment horizontal="left" vertical="top" wrapText="1"/>
      <protection locked="0" hidden="1"/>
    </xf>
    <xf numFmtId="0" fontId="12" fillId="5" borderId="26" xfId="0" applyFont="1" applyFill="1" applyBorder="1" applyAlignment="1" applyProtection="1">
      <alignment horizontal="left" vertical="top" wrapText="1"/>
      <protection locked="0" hidden="1"/>
    </xf>
    <xf numFmtId="0" fontId="12" fillId="5" borderId="19" xfId="0" applyFont="1" applyFill="1" applyBorder="1" applyAlignment="1" applyProtection="1">
      <alignment horizontal="left" vertical="top" wrapText="1"/>
      <protection locked="0" hidden="1"/>
    </xf>
    <xf numFmtId="0" fontId="12" fillId="5" borderId="28" xfId="0" applyFont="1" applyFill="1" applyBorder="1" applyAlignment="1" applyProtection="1">
      <alignment horizontal="left" vertical="top" wrapText="1"/>
      <protection locked="0" hidden="1"/>
    </xf>
    <xf numFmtId="0" fontId="12" fillId="5" borderId="0" xfId="0" applyFont="1" applyFill="1" applyBorder="1" applyAlignment="1" applyProtection="1">
      <alignment horizontal="left" vertical="top" wrapText="1"/>
      <protection locked="0" hidden="1"/>
    </xf>
    <xf numFmtId="0" fontId="12" fillId="5" borderId="31" xfId="0" applyFont="1" applyFill="1" applyBorder="1" applyAlignment="1" applyProtection="1">
      <alignment horizontal="left" vertical="top" wrapText="1"/>
      <protection locked="0" hidden="1"/>
    </xf>
    <xf numFmtId="0" fontId="12" fillId="5" borderId="18" xfId="0" applyFont="1" applyFill="1" applyBorder="1" applyAlignment="1" applyProtection="1">
      <alignment horizontal="left" vertical="top" wrapText="1"/>
      <protection locked="0" hidden="1"/>
    </xf>
    <xf numFmtId="0" fontId="12" fillId="5" borderId="17" xfId="0" applyFont="1" applyFill="1" applyBorder="1" applyAlignment="1" applyProtection="1">
      <alignment horizontal="left" vertical="top" wrapText="1"/>
      <protection locked="0" hidden="1"/>
    </xf>
    <xf numFmtId="4" fontId="19" fillId="5" borderId="9" xfId="0" applyNumberFormat="1" applyFont="1" applyFill="1" applyBorder="1" applyAlignment="1" applyProtection="1">
      <alignment horizontal="right" vertical="center" wrapText="1"/>
      <protection locked="0"/>
    </xf>
    <xf numFmtId="14" fontId="19" fillId="5" borderId="9" xfId="0" applyNumberFormat="1" applyFont="1" applyFill="1" applyBorder="1" applyAlignment="1" applyProtection="1">
      <alignment horizontal="left" vertical="center" wrapText="1"/>
      <protection locked="0"/>
    </xf>
    <xf numFmtId="0" fontId="6" fillId="5" borderId="9" xfId="0" applyFont="1" applyFill="1" applyBorder="1" applyAlignment="1" applyProtection="1">
      <alignment horizontal="left" vertical="center" wrapText="1"/>
      <protection locked="0"/>
    </xf>
    <xf numFmtId="0" fontId="10" fillId="5" borderId="0" xfId="0" applyFont="1" applyFill="1" applyBorder="1" applyAlignment="1" applyProtection="1">
      <alignment horizontal="center" wrapText="1"/>
      <protection locked="0"/>
    </xf>
    <xf numFmtId="0" fontId="10" fillId="5" borderId="9" xfId="0" applyFont="1" applyFill="1" applyBorder="1" applyAlignment="1" applyProtection="1">
      <alignment horizontal="center" wrapText="1"/>
      <protection locked="0"/>
    </xf>
  </cellXfs>
  <cellStyles count="1">
    <cellStyle name="Normální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876300</xdr:colOff>
      <xdr:row>2</xdr:row>
      <xdr:rowOff>166422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DF0C2A8A-824E-46C8-A922-73DD1BAED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0"/>
          <a:ext cx="1924050" cy="661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33616</xdr:colOff>
      <xdr:row>0</xdr:row>
      <xdr:rowOff>33618</xdr:rowOff>
    </xdr:from>
    <xdr:to>
      <xdr:col>3</xdr:col>
      <xdr:colOff>646799</xdr:colOff>
      <xdr:row>3</xdr:row>
      <xdr:rowOff>22412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A331C2C-D334-4F32-A44A-0D6A3A02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16" y="33618"/>
          <a:ext cx="22156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U53"/>
  <sheetViews>
    <sheetView tabSelected="1" topLeftCell="A13" zoomScaleNormal="100" zoomScaleSheetLayoutView="85" workbookViewId="0">
      <selection activeCell="C32" sqref="C32:G33"/>
    </sheetView>
  </sheetViews>
  <sheetFormatPr defaultColWidth="8.85546875" defaultRowHeight="15" x14ac:dyDescent="0.25"/>
  <cols>
    <col min="1" max="1" width="11.42578125" style="4" customWidth="1"/>
    <col min="2" max="2" width="4.7109375" style="4" customWidth="1"/>
    <col min="3" max="3" width="15.28515625" style="4" customWidth="1"/>
    <col min="4" max="4" width="4.85546875" style="4" customWidth="1"/>
    <col min="5" max="5" width="8.7109375" style="4" customWidth="1"/>
    <col min="6" max="6" width="4.85546875" style="4" customWidth="1"/>
    <col min="7" max="7" width="13.28515625" style="4" customWidth="1"/>
    <col min="8" max="8" width="11.85546875" style="4" customWidth="1"/>
    <col min="9" max="9" width="6.7109375" style="4" customWidth="1"/>
    <col min="10" max="10" width="11" style="4" customWidth="1"/>
    <col min="11" max="11" width="10.5703125" style="4" customWidth="1"/>
    <col min="12" max="12" width="11.85546875" style="4" customWidth="1"/>
    <col min="13" max="13" width="11.5703125" style="4" customWidth="1"/>
    <col min="14" max="14" width="10.42578125" style="4" customWidth="1"/>
    <col min="15" max="15" width="10" style="4" customWidth="1"/>
    <col min="16" max="16" width="4.140625" style="4" customWidth="1"/>
    <col min="17" max="17" width="14.42578125" style="4" customWidth="1"/>
    <col min="18" max="16384" width="8.85546875" style="4"/>
  </cols>
  <sheetData>
    <row r="1" spans="1:21" ht="21" customHeight="1" x14ac:dyDescent="0.25">
      <c r="E1" s="9" t="s">
        <v>43</v>
      </c>
      <c r="F1" s="99"/>
      <c r="G1" s="99"/>
      <c r="H1" s="99"/>
      <c r="I1" s="99"/>
      <c r="J1" s="99"/>
      <c r="K1" s="99"/>
      <c r="L1" s="99"/>
      <c r="M1" s="99"/>
      <c r="Q1" s="47"/>
    </row>
    <row r="2" spans="1:21" ht="19.5" customHeight="1" x14ac:dyDescent="0.25">
      <c r="E2" s="103" t="s">
        <v>44</v>
      </c>
      <c r="F2" s="103"/>
      <c r="G2" s="104"/>
      <c r="H2" s="104"/>
      <c r="I2" s="104"/>
      <c r="J2" s="104"/>
      <c r="K2" s="104"/>
      <c r="L2" s="104"/>
      <c r="M2" s="104"/>
      <c r="Q2" s="47"/>
      <c r="R2" s="47"/>
      <c r="S2" s="47"/>
      <c r="T2" s="47"/>
      <c r="U2" s="47"/>
    </row>
    <row r="3" spans="1:21" ht="19.5" customHeight="1" x14ac:dyDescent="0.25">
      <c r="E3" s="103"/>
      <c r="F3" s="103"/>
      <c r="G3" s="105"/>
      <c r="H3" s="105"/>
      <c r="I3" s="105"/>
      <c r="J3" s="105"/>
      <c r="K3" s="105"/>
      <c r="L3" s="105"/>
      <c r="M3" s="105"/>
      <c r="Q3" s="47"/>
      <c r="R3" s="47"/>
      <c r="S3" s="47"/>
      <c r="T3" s="47"/>
      <c r="U3" s="47"/>
    </row>
    <row r="4" spans="1:21" ht="6.75" customHeight="1" x14ac:dyDescent="0.25">
      <c r="E4" s="10"/>
      <c r="F4" s="10"/>
      <c r="G4" s="11"/>
      <c r="H4" s="11"/>
      <c r="I4" s="11"/>
      <c r="J4" s="11"/>
      <c r="K4" s="11"/>
      <c r="L4" s="11"/>
      <c r="M4" s="11"/>
      <c r="R4" s="47"/>
      <c r="S4" s="47"/>
      <c r="T4" s="47"/>
      <c r="U4" s="47"/>
    </row>
    <row r="5" spans="1:21" ht="20.25" customHeight="1" x14ac:dyDescent="0.25">
      <c r="E5" s="12"/>
      <c r="F5" s="13"/>
      <c r="G5" s="13"/>
      <c r="H5" s="13"/>
      <c r="I5" s="12"/>
      <c r="J5" s="14" t="s">
        <v>53</v>
      </c>
      <c r="K5" s="107"/>
      <c r="L5" s="107"/>
      <c r="M5" s="107"/>
      <c r="Q5" s="47"/>
      <c r="R5" s="47"/>
      <c r="S5" s="47"/>
      <c r="T5" s="47"/>
      <c r="U5" s="47"/>
    </row>
    <row r="6" spans="1:21" ht="18.75" x14ac:dyDescent="0.3">
      <c r="A6" s="111" t="s">
        <v>12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Q6" s="47"/>
      <c r="R6" s="47"/>
      <c r="S6" s="47"/>
      <c r="T6" s="47"/>
      <c r="U6" s="47"/>
    </row>
    <row r="7" spans="1:21" ht="6" customHeight="1" x14ac:dyDescent="0.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Q7" s="47"/>
      <c r="R7" s="47"/>
      <c r="S7" s="47"/>
      <c r="T7" s="47"/>
      <c r="U7" s="47"/>
    </row>
    <row r="8" spans="1:21" ht="18.75" x14ac:dyDescent="0.3">
      <c r="A8" s="113"/>
      <c r="B8" s="113"/>
      <c r="C8" s="113"/>
      <c r="D8" s="113"/>
      <c r="E8" s="112" t="s">
        <v>80</v>
      </c>
      <c r="F8" s="112"/>
      <c r="G8" s="112"/>
      <c r="H8" s="112"/>
      <c r="I8" s="112"/>
      <c r="J8" s="112"/>
      <c r="K8" s="113"/>
      <c r="L8" s="113"/>
      <c r="M8" s="113"/>
      <c r="N8" s="5"/>
      <c r="O8" s="5"/>
      <c r="Q8" s="47"/>
      <c r="R8" s="47"/>
      <c r="S8" s="47"/>
      <c r="T8" s="47"/>
      <c r="U8" s="47"/>
    </row>
    <row r="9" spans="1:21" ht="9.75" customHeight="1" thickBot="1" x14ac:dyDescent="0.3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Q9" s="47"/>
      <c r="R9" s="47"/>
      <c r="S9" s="47"/>
      <c r="T9" s="47"/>
      <c r="U9" s="47"/>
    </row>
    <row r="10" spans="1:21" ht="21" customHeight="1" x14ac:dyDescent="0.25">
      <c r="A10" s="114" t="s">
        <v>1</v>
      </c>
      <c r="B10" s="115"/>
      <c r="C10" s="116"/>
      <c r="D10" s="189"/>
      <c r="E10" s="189"/>
      <c r="F10" s="189"/>
      <c r="G10" s="189"/>
      <c r="H10" s="189"/>
      <c r="I10" s="189"/>
      <c r="J10" s="189"/>
      <c r="K10" s="189"/>
      <c r="L10" s="189"/>
      <c r="M10" s="190"/>
      <c r="Q10" s="47"/>
      <c r="R10" s="47"/>
      <c r="S10" s="47"/>
      <c r="T10" s="47"/>
      <c r="U10" s="47"/>
    </row>
    <row r="11" spans="1:21" ht="130.5" customHeight="1" x14ac:dyDescent="0.25">
      <c r="A11" s="117" t="s">
        <v>5</v>
      </c>
      <c r="B11" s="118"/>
      <c r="C11" s="119"/>
      <c r="D11" s="191"/>
      <c r="E11" s="191"/>
      <c r="F11" s="191"/>
      <c r="G11" s="191"/>
      <c r="H11" s="191"/>
      <c r="I11" s="191"/>
      <c r="J11" s="191"/>
      <c r="K11" s="191"/>
      <c r="L11" s="191"/>
      <c r="M11" s="192"/>
      <c r="Q11" s="47"/>
      <c r="R11" s="47"/>
      <c r="S11" s="47"/>
      <c r="T11" s="47"/>
      <c r="U11" s="47"/>
    </row>
    <row r="12" spans="1:21" ht="21" customHeight="1" x14ac:dyDescent="0.25">
      <c r="A12" s="120" t="s">
        <v>57</v>
      </c>
      <c r="B12" s="121"/>
      <c r="C12" s="122"/>
      <c r="D12" s="193"/>
      <c r="E12" s="194"/>
      <c r="F12" s="194"/>
      <c r="G12" s="194"/>
      <c r="H12" s="195"/>
      <c r="I12" s="2" t="s">
        <v>48</v>
      </c>
      <c r="J12" s="196"/>
      <c r="K12" s="196"/>
      <c r="L12" s="196"/>
      <c r="M12" s="197"/>
      <c r="N12" s="6" t="str">
        <f>IF(OR(D12="",J12="")=TRUE,"",IF(J12&lt;D12,"datum ´do´ předchází datu ´od´",""))</f>
        <v/>
      </c>
      <c r="O12" s="7"/>
      <c r="P12" s="7"/>
      <c r="Q12" s="47"/>
      <c r="R12" s="47"/>
      <c r="S12" s="47"/>
      <c r="T12" s="47"/>
      <c r="U12" s="47"/>
    </row>
    <row r="13" spans="1:21" ht="24.75" customHeight="1" thickBot="1" x14ac:dyDescent="0.3">
      <c r="A13" s="125" t="str">
        <f>IF( E8=číselníky!A20,"Předpokládaný počet odpracovaných hodin  / týden:","Předpokládaný počet odpracovaných hodin:")</f>
        <v>Předpokládaný počet odpracovaných hodin:</v>
      </c>
      <c r="B13" s="126"/>
      <c r="C13" s="127"/>
      <c r="D13" s="127"/>
      <c r="E13" s="127"/>
      <c r="F13" s="127"/>
      <c r="G13" s="198"/>
      <c r="H13" s="199"/>
      <c r="I13" s="108" t="s">
        <v>78</v>
      </c>
      <c r="J13" s="109"/>
      <c r="K13" s="110"/>
      <c r="L13" s="198"/>
      <c r="M13" s="200"/>
      <c r="N13" s="6" t="str">
        <f>IF(L13="","",IF(L13&lt;112.5,"navržená sazba je nižší, než povinná minimální - 112,50 Kč/hod.",""))</f>
        <v/>
      </c>
      <c r="Q13" s="47"/>
      <c r="R13" s="47"/>
      <c r="S13" s="47"/>
      <c r="T13" s="47"/>
      <c r="U13" s="47"/>
    </row>
    <row r="14" spans="1:21" ht="39.6" customHeight="1" thickBot="1" x14ac:dyDescent="0.3">
      <c r="A14" s="100" t="s">
        <v>79</v>
      </c>
      <c r="B14" s="101"/>
      <c r="C14" s="102"/>
      <c r="D14" s="102"/>
      <c r="E14" s="102"/>
      <c r="F14" s="102"/>
      <c r="G14" s="57" t="str">
        <f>IF(N12="datum ´do´ předchází datu ´od´","opravte dobu trvání dohody",IF(N13="navržená sazba je nižší, než povinná minimální - 103,80 Kč/hod.","opravte hodinovou sazbu",IF(A15="",IF(E8=číselníky!A20,IF(OR(D12="",J12="",G13="",L13="")=TRUE,"",G13*L13*NETWORKDAYS(D12,J12,)/5),IF(OR(G13="",L13="")=TRUE,"",G13*L13)),"opravte počet hodin")))</f>
        <v/>
      </c>
      <c r="H14" s="58"/>
      <c r="I14" s="58"/>
      <c r="J14" s="58"/>
      <c r="K14" s="58"/>
      <c r="L14" s="58"/>
      <c r="M14" s="59"/>
      <c r="Q14" s="47"/>
      <c r="R14" s="47"/>
      <c r="S14" s="47"/>
      <c r="T14" s="47"/>
      <c r="U14" s="47"/>
    </row>
    <row r="15" spans="1:21" ht="22.5" customHeight="1" thickBot="1" x14ac:dyDescent="0.3">
      <c r="A15" s="46" t="str">
        <f>IF(E8=číselníky!A19,IF(G13&gt;300,"Předpokládaný počet odpracovaných hodin musí být max. 300hod.",""),IF(E8=číselníky!A20,IF(G13="","",IF(G13&gt;20,"Předpokládaný počet odpracovaných hodin musí být max. 20hod./týden","")),IF(E8=číselníky!A21,IF(OR(D12="",J12="",G13="")=TRUE,"",IF(G13/(NETWORKDAYS(D12,J12)/5)&gt;20,CONCATENATE("Předpokládaný počet odpracovaných hodin musí být max. ",(NETWORKDAYS(D12,J12)*4)," hod."),"")),"")))</f>
        <v/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Q15" s="47"/>
      <c r="R15" s="47"/>
      <c r="S15" s="47"/>
      <c r="T15" s="47"/>
      <c r="U15" s="47"/>
    </row>
    <row r="16" spans="1:21" ht="18" thickBot="1" x14ac:dyDescent="0.3">
      <c r="A16" s="131" t="s">
        <v>3</v>
      </c>
      <c r="B16" s="132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4"/>
      <c r="Q16" s="47"/>
      <c r="R16" s="47"/>
      <c r="S16" s="47"/>
      <c r="T16" s="47"/>
      <c r="U16" s="47"/>
    </row>
    <row r="17" spans="1:21" ht="15.75" customHeight="1" x14ac:dyDescent="0.25">
      <c r="A17" s="70" t="s">
        <v>40</v>
      </c>
      <c r="B17" s="71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4"/>
      <c r="Q17" s="47"/>
      <c r="R17" s="47"/>
      <c r="S17" s="47"/>
      <c r="T17" s="47"/>
      <c r="U17" s="47"/>
    </row>
    <row r="18" spans="1:21" ht="15.75" customHeight="1" x14ac:dyDescent="0.25">
      <c r="A18" s="72"/>
      <c r="B18" s="73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6"/>
    </row>
    <row r="19" spans="1:21" ht="15" customHeight="1" x14ac:dyDescent="0.25">
      <c r="A19" s="128" t="s">
        <v>45</v>
      </c>
      <c r="B19" s="129"/>
      <c r="C19" s="129"/>
      <c r="D19" s="129"/>
      <c r="E19" s="129"/>
      <c r="F19" s="130" t="s">
        <v>7</v>
      </c>
      <c r="G19" s="130"/>
      <c r="H19" s="130"/>
      <c r="I19" s="130"/>
      <c r="J19" s="129" t="s">
        <v>41</v>
      </c>
      <c r="K19" s="129"/>
      <c r="L19" s="129" t="s">
        <v>9</v>
      </c>
      <c r="M19" s="135"/>
    </row>
    <row r="20" spans="1:21" ht="21" customHeight="1" x14ac:dyDescent="0.25">
      <c r="A20" s="207"/>
      <c r="B20" s="202"/>
      <c r="C20" s="202"/>
      <c r="D20" s="202"/>
      <c r="E20" s="202"/>
      <c r="F20" s="201"/>
      <c r="G20" s="201"/>
      <c r="H20" s="201"/>
      <c r="I20" s="201"/>
      <c r="J20" s="202"/>
      <c r="K20" s="202"/>
      <c r="L20" s="210"/>
      <c r="M20" s="211"/>
    </row>
    <row r="21" spans="1:21" ht="42" customHeight="1" x14ac:dyDescent="0.25">
      <c r="A21" s="68" t="s">
        <v>46</v>
      </c>
      <c r="B21" s="208"/>
      <c r="C21" s="208"/>
      <c r="D21" s="208"/>
      <c r="E21" s="208"/>
      <c r="F21" s="208"/>
      <c r="G21" s="208"/>
      <c r="H21" s="76" t="s">
        <v>55</v>
      </c>
      <c r="I21" s="208"/>
      <c r="J21" s="208"/>
      <c r="K21" s="208"/>
      <c r="L21" s="208"/>
      <c r="M21" s="209"/>
    </row>
    <row r="22" spans="1:21" ht="18.75" customHeight="1" thickBot="1" x14ac:dyDescent="0.3">
      <c r="A22" s="69"/>
      <c r="B22" s="75" t="s">
        <v>6</v>
      </c>
      <c r="C22" s="75"/>
      <c r="D22" s="75"/>
      <c r="E22" s="75"/>
      <c r="F22" s="75"/>
      <c r="G22" s="75"/>
      <c r="H22" s="77"/>
      <c r="I22" s="80" t="s">
        <v>6</v>
      </c>
      <c r="J22" s="80"/>
      <c r="K22" s="80"/>
      <c r="L22" s="80"/>
      <c r="M22" s="81"/>
    </row>
    <row r="23" spans="1:21" ht="4.5" customHeight="1" thickBot="1" x14ac:dyDescent="0.3">
      <c r="A23" s="54"/>
      <c r="B23" s="51"/>
      <c r="C23" s="51"/>
      <c r="D23" s="51"/>
      <c r="E23" s="51"/>
      <c r="F23" s="51"/>
      <c r="G23" s="51"/>
      <c r="H23" s="52"/>
      <c r="I23" s="53"/>
      <c r="J23" s="53"/>
      <c r="K23" s="53"/>
      <c r="L23" s="53"/>
      <c r="M23" s="55"/>
    </row>
    <row r="24" spans="1:21" ht="15.75" customHeight="1" x14ac:dyDescent="0.25">
      <c r="A24" s="70" t="s">
        <v>40</v>
      </c>
      <c r="B24" s="71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21" ht="15.75" customHeight="1" x14ac:dyDescent="0.25">
      <c r="A25" s="72"/>
      <c r="B25" s="73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/>
    </row>
    <row r="26" spans="1:21" ht="15" customHeight="1" x14ac:dyDescent="0.25">
      <c r="A26" s="128" t="s">
        <v>45</v>
      </c>
      <c r="B26" s="129"/>
      <c r="C26" s="129"/>
      <c r="D26" s="129"/>
      <c r="E26" s="129"/>
      <c r="F26" s="130" t="s">
        <v>7</v>
      </c>
      <c r="G26" s="130"/>
      <c r="H26" s="130"/>
      <c r="I26" s="130"/>
      <c r="J26" s="129" t="s">
        <v>41</v>
      </c>
      <c r="K26" s="129"/>
      <c r="L26" s="129" t="s">
        <v>9</v>
      </c>
      <c r="M26" s="135"/>
    </row>
    <row r="27" spans="1:21" ht="21" customHeight="1" x14ac:dyDescent="0.25">
      <c r="A27" s="136"/>
      <c r="B27" s="137"/>
      <c r="C27" s="137"/>
      <c r="D27" s="137"/>
      <c r="E27" s="137"/>
      <c r="F27" s="138"/>
      <c r="G27" s="138"/>
      <c r="H27" s="138"/>
      <c r="I27" s="138"/>
      <c r="J27" s="139"/>
      <c r="K27" s="139"/>
      <c r="L27" s="123"/>
      <c r="M27" s="124"/>
    </row>
    <row r="28" spans="1:21" ht="42" customHeight="1" x14ac:dyDescent="0.25">
      <c r="A28" s="68" t="s">
        <v>46</v>
      </c>
      <c r="B28" s="74"/>
      <c r="C28" s="74"/>
      <c r="D28" s="74"/>
      <c r="E28" s="74"/>
      <c r="F28" s="74"/>
      <c r="G28" s="74"/>
      <c r="H28" s="76" t="s">
        <v>55</v>
      </c>
      <c r="I28" s="78"/>
      <c r="J28" s="78"/>
      <c r="K28" s="78"/>
      <c r="L28" s="78"/>
      <c r="M28" s="79"/>
    </row>
    <row r="29" spans="1:21" ht="18.75" customHeight="1" thickBot="1" x14ac:dyDescent="0.3">
      <c r="A29" s="69"/>
      <c r="B29" s="75" t="s">
        <v>6</v>
      </c>
      <c r="C29" s="75"/>
      <c r="D29" s="75"/>
      <c r="E29" s="75"/>
      <c r="F29" s="75"/>
      <c r="G29" s="75"/>
      <c r="H29" s="77"/>
      <c r="I29" s="80" t="s">
        <v>6</v>
      </c>
      <c r="J29" s="80"/>
      <c r="K29" s="80"/>
      <c r="L29" s="80"/>
      <c r="M29" s="81"/>
    </row>
    <row r="30" spans="1:21" ht="19.5" thickBot="1" x14ac:dyDescent="0.3">
      <c r="A30" s="88" t="s">
        <v>49</v>
      </c>
      <c r="B30" s="89"/>
      <c r="C30" s="89"/>
      <c r="D30" s="89"/>
      <c r="E30" s="89"/>
      <c r="F30" s="89"/>
      <c r="G30" s="89"/>
      <c r="H30" s="89"/>
      <c r="I30" s="89"/>
      <c r="J30" s="92">
        <f>L20+L27</f>
        <v>0</v>
      </c>
      <c r="K30" s="93"/>
      <c r="L30" s="93"/>
      <c r="M30" s="94"/>
    </row>
    <row r="31" spans="1:21" x14ac:dyDescent="0.25">
      <c r="A31" s="60" t="str">
        <f>IF(G14&lt;&gt;"",IF(G14=J30,"","celková částka neodpovídá předpokládané částce za dobu trvání dohody"),"")</f>
        <v/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</row>
    <row r="32" spans="1:21" ht="15" customHeight="1" x14ac:dyDescent="0.25">
      <c r="A32" s="86" t="s">
        <v>13</v>
      </c>
      <c r="B32" s="86"/>
      <c r="C32" s="212"/>
      <c r="D32" s="212"/>
      <c r="E32" s="212"/>
      <c r="F32" s="212"/>
      <c r="G32" s="212"/>
      <c r="H32" s="15"/>
      <c r="I32" s="16"/>
      <c r="J32" s="16"/>
      <c r="K32" s="16"/>
      <c r="L32" s="16"/>
      <c r="M32" s="8"/>
    </row>
    <row r="33" spans="1:14" x14ac:dyDescent="0.25">
      <c r="A33" s="86"/>
      <c r="B33" s="86"/>
      <c r="C33" s="213"/>
      <c r="D33" s="213"/>
      <c r="E33" s="213"/>
      <c r="F33" s="213"/>
      <c r="G33" s="213"/>
      <c r="H33" s="15"/>
      <c r="I33" s="17"/>
      <c r="J33" s="18"/>
      <c r="K33" s="18"/>
      <c r="L33" s="19"/>
      <c r="M33" s="8"/>
    </row>
    <row r="34" spans="1:14" x14ac:dyDescent="0.25">
      <c r="A34" s="17"/>
      <c r="B34" s="17"/>
      <c r="C34" s="96" t="s">
        <v>14</v>
      </c>
      <c r="D34" s="96"/>
      <c r="E34" s="96"/>
      <c r="F34" s="96"/>
      <c r="G34" s="96"/>
      <c r="H34" s="15"/>
      <c r="I34" s="17"/>
      <c r="J34" s="20"/>
      <c r="K34" s="20"/>
      <c r="L34" s="8"/>
      <c r="M34" s="8"/>
    </row>
    <row r="35" spans="1:14" x14ac:dyDescent="0.25">
      <c r="A35" s="19"/>
      <c r="B35" s="19"/>
      <c r="C35" s="62" t="s">
        <v>6</v>
      </c>
      <c r="D35" s="62"/>
      <c r="E35" s="62"/>
      <c r="F35" s="62"/>
      <c r="G35" s="62"/>
      <c r="H35" s="21"/>
      <c r="I35" s="19"/>
      <c r="J35" s="19"/>
      <c r="K35" s="19"/>
      <c r="L35" s="19"/>
      <c r="M35" s="8"/>
    </row>
    <row r="36" spans="1:14" x14ac:dyDescent="0.25">
      <c r="A36" s="19"/>
      <c r="B36" s="19"/>
      <c r="C36" s="21"/>
      <c r="D36" s="21"/>
      <c r="E36" s="21"/>
      <c r="F36" s="21"/>
      <c r="G36" s="21"/>
      <c r="H36" s="21"/>
      <c r="I36" s="19"/>
      <c r="J36" s="19"/>
      <c r="K36" s="19"/>
      <c r="L36" s="19"/>
      <c r="M36" s="8"/>
    </row>
    <row r="37" spans="1:14" ht="15" customHeight="1" x14ac:dyDescent="0.25">
      <c r="A37" s="98" t="s">
        <v>54</v>
      </c>
      <c r="B37" s="98"/>
      <c r="C37" s="98"/>
      <c r="D37" s="98"/>
      <c r="E37" s="98"/>
      <c r="F37" s="82" t="s">
        <v>16</v>
      </c>
      <c r="G37" s="82"/>
      <c r="H37" s="11"/>
      <c r="I37" s="21"/>
      <c r="J37" s="19"/>
      <c r="K37" s="19"/>
      <c r="L37" s="19"/>
      <c r="M37" s="8"/>
    </row>
    <row r="38" spans="1:14" x14ac:dyDescent="0.25">
      <c r="A38" s="19"/>
      <c r="B38" s="19"/>
      <c r="C38" s="19"/>
      <c r="D38" s="21"/>
      <c r="E38" s="21"/>
      <c r="F38" s="21"/>
      <c r="G38" s="21"/>
      <c r="H38" s="21"/>
      <c r="I38" s="19"/>
      <c r="J38" s="19"/>
      <c r="K38" s="19"/>
      <c r="L38" s="19"/>
      <c r="M38" s="8"/>
      <c r="N38" s="8"/>
    </row>
    <row r="39" spans="1:14" ht="17.25" customHeight="1" x14ac:dyDescent="0.25">
      <c r="A39" s="83"/>
      <c r="B39" s="83"/>
      <c r="C39" s="83"/>
      <c r="D39" s="83"/>
      <c r="E39" s="83"/>
      <c r="F39" s="22"/>
      <c r="G39" s="22"/>
      <c r="H39" s="22"/>
      <c r="I39" s="22"/>
      <c r="J39" s="22"/>
      <c r="K39" s="22"/>
      <c r="L39" s="22"/>
      <c r="M39" s="22"/>
      <c r="N39" s="8"/>
    </row>
    <row r="40" spans="1:14" ht="21.75" customHeight="1" x14ac:dyDescent="0.25">
      <c r="A40" s="84"/>
      <c r="B40" s="84"/>
      <c r="C40" s="84"/>
      <c r="D40" s="84"/>
      <c r="E40" s="84"/>
      <c r="F40" s="22"/>
      <c r="G40" s="22"/>
      <c r="H40" s="22"/>
      <c r="I40" s="22"/>
      <c r="J40" s="22"/>
      <c r="K40" s="22"/>
      <c r="L40" s="22"/>
      <c r="M40" s="22"/>
      <c r="N40" s="8"/>
    </row>
    <row r="41" spans="1:14" ht="15" customHeight="1" x14ac:dyDescent="0.25">
      <c r="A41" s="85" t="s">
        <v>11</v>
      </c>
      <c r="B41" s="85"/>
      <c r="C41" s="85"/>
      <c r="D41" s="85"/>
      <c r="E41" s="85"/>
      <c r="F41" s="23"/>
      <c r="G41" s="23"/>
      <c r="H41" s="22"/>
      <c r="I41" s="22"/>
      <c r="J41" s="22"/>
      <c r="K41" s="22"/>
      <c r="L41" s="22"/>
      <c r="M41" s="23"/>
      <c r="N41" s="8"/>
    </row>
    <row r="42" spans="1:14" x14ac:dyDescent="0.25">
      <c r="A42" s="62" t="s">
        <v>6</v>
      </c>
      <c r="B42" s="62"/>
      <c r="C42" s="62"/>
      <c r="D42" s="62"/>
      <c r="E42" s="62"/>
      <c r="F42" s="24"/>
      <c r="G42" s="24"/>
      <c r="H42" s="24"/>
      <c r="I42" s="24"/>
      <c r="J42" s="24"/>
      <c r="K42" s="24"/>
      <c r="L42" s="24"/>
      <c r="M42" s="24"/>
      <c r="N42" s="8"/>
    </row>
    <row r="43" spans="1:14" x14ac:dyDescent="0.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8"/>
      <c r="N43" s="8"/>
    </row>
    <row r="44" spans="1:14" x14ac:dyDescent="0.25">
      <c r="A44" s="83"/>
      <c r="B44" s="83"/>
      <c r="C44" s="83"/>
      <c r="D44" s="83"/>
      <c r="E44" s="83"/>
      <c r="F44" s="19"/>
      <c r="G44" s="19"/>
      <c r="H44" s="19"/>
      <c r="I44" s="19"/>
      <c r="J44" s="83"/>
      <c r="K44" s="83"/>
      <c r="L44" s="83"/>
      <c r="M44" s="83"/>
      <c r="N44" s="8"/>
    </row>
    <row r="45" spans="1:14" ht="29.25" customHeight="1" x14ac:dyDescent="0.25">
      <c r="A45" s="84"/>
      <c r="B45" s="84"/>
      <c r="C45" s="84"/>
      <c r="D45" s="84"/>
      <c r="E45" s="84"/>
      <c r="F45" s="19"/>
      <c r="G45" s="19"/>
      <c r="H45" s="19"/>
      <c r="I45" s="19"/>
      <c r="J45" s="84"/>
      <c r="K45" s="84"/>
      <c r="L45" s="84"/>
      <c r="M45" s="84"/>
      <c r="N45" s="8"/>
    </row>
    <row r="46" spans="1:14" ht="15" customHeight="1" x14ac:dyDescent="0.25">
      <c r="A46" s="96" t="s">
        <v>47</v>
      </c>
      <c r="B46" s="96"/>
      <c r="C46" s="96"/>
      <c r="D46" s="96"/>
      <c r="E46" s="96"/>
      <c r="F46" s="23"/>
      <c r="G46" s="23"/>
      <c r="H46" s="23"/>
      <c r="I46" s="23"/>
      <c r="J46" s="85" t="s">
        <v>10</v>
      </c>
      <c r="K46" s="85"/>
      <c r="L46" s="85"/>
      <c r="M46" s="85"/>
      <c r="N46" s="8"/>
    </row>
    <row r="47" spans="1:14" x14ac:dyDescent="0.25">
      <c r="A47" s="62" t="s">
        <v>6</v>
      </c>
      <c r="B47" s="62"/>
      <c r="C47" s="62"/>
      <c r="D47" s="62"/>
      <c r="E47" s="62"/>
      <c r="F47" s="24"/>
      <c r="G47" s="24"/>
      <c r="H47" s="24"/>
      <c r="I47" s="25"/>
      <c r="J47" s="62" t="s">
        <v>6</v>
      </c>
      <c r="K47" s="62"/>
      <c r="L47" s="62"/>
      <c r="M47" s="62"/>
      <c r="N47" s="8"/>
    </row>
    <row r="48" spans="1:14" x14ac:dyDescent="0.25">
      <c r="A48" s="21"/>
      <c r="B48" s="21"/>
      <c r="C48" s="21"/>
      <c r="D48" s="21"/>
      <c r="E48" s="21"/>
      <c r="F48" s="24"/>
      <c r="G48" s="24"/>
      <c r="H48" s="24"/>
      <c r="I48" s="25"/>
      <c r="J48" s="21"/>
      <c r="K48" s="21"/>
      <c r="L48" s="21"/>
      <c r="M48" s="21"/>
      <c r="N48" s="8"/>
    </row>
    <row r="49" spans="1:14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8"/>
      <c r="N49" s="8"/>
    </row>
    <row r="50" spans="1:14" ht="18.75" x14ac:dyDescent="0.3">
      <c r="A50" s="61" t="s">
        <v>0</v>
      </c>
      <c r="B50" s="61"/>
      <c r="C50" s="61"/>
      <c r="D50" s="61"/>
      <c r="E50" s="48"/>
      <c r="F50" s="97" t="s">
        <v>2</v>
      </c>
      <c r="G50" s="97"/>
      <c r="H50" s="63"/>
      <c r="I50" s="63"/>
      <c r="J50" s="63"/>
      <c r="K50" s="63"/>
      <c r="L50" s="63"/>
      <c r="M50" s="63"/>
      <c r="N50" s="8"/>
    </row>
    <row r="51" spans="1:14" ht="18" customHeight="1" x14ac:dyDescent="0.25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8"/>
    </row>
    <row r="52" spans="1:14" x14ac:dyDescent="0.25">
      <c r="A52" s="90" t="s">
        <v>4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8"/>
      <c r="N52" s="8"/>
    </row>
    <row r="53" spans="1:14" x14ac:dyDescent="0.25">
      <c r="A53" s="87" t="s">
        <v>15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"/>
    </row>
  </sheetData>
  <sheetProtection sheet="1" formatCells="0" formatColumns="0" formatRows="0" insertColumns="0" insertRows="0" insertHyperlinks="0"/>
  <mergeCells count="80">
    <mergeCell ref="A27:E27"/>
    <mergeCell ref="F27:I27"/>
    <mergeCell ref="J27:K27"/>
    <mergeCell ref="F20:I20"/>
    <mergeCell ref="J20:K20"/>
    <mergeCell ref="L26:M26"/>
    <mergeCell ref="L19:M19"/>
    <mergeCell ref="A19:E19"/>
    <mergeCell ref="F19:I19"/>
    <mergeCell ref="J19:K19"/>
    <mergeCell ref="A20:E20"/>
    <mergeCell ref="L27:M27"/>
    <mergeCell ref="L20:M20"/>
    <mergeCell ref="C34:G34"/>
    <mergeCell ref="A13:F13"/>
    <mergeCell ref="A24:B25"/>
    <mergeCell ref="C24:M25"/>
    <mergeCell ref="A26:E26"/>
    <mergeCell ref="F26:I26"/>
    <mergeCell ref="J26:K26"/>
    <mergeCell ref="A28:A29"/>
    <mergeCell ref="B28:G28"/>
    <mergeCell ref="H28:H29"/>
    <mergeCell ref="I28:M28"/>
    <mergeCell ref="B29:G29"/>
    <mergeCell ref="I29:M29"/>
    <mergeCell ref="A16:M16"/>
    <mergeCell ref="A10:C10"/>
    <mergeCell ref="A11:C11"/>
    <mergeCell ref="D10:M10"/>
    <mergeCell ref="D11:M11"/>
    <mergeCell ref="A12:C12"/>
    <mergeCell ref="A37:E37"/>
    <mergeCell ref="F1:M1"/>
    <mergeCell ref="D12:H12"/>
    <mergeCell ref="G13:H13"/>
    <mergeCell ref="A14:F14"/>
    <mergeCell ref="J12:M12"/>
    <mergeCell ref="L13:M13"/>
    <mergeCell ref="E2:F3"/>
    <mergeCell ref="G2:M3"/>
    <mergeCell ref="A9:L9"/>
    <mergeCell ref="K5:M5"/>
    <mergeCell ref="I13:K13"/>
    <mergeCell ref="A6:M6"/>
    <mergeCell ref="E8:J8"/>
    <mergeCell ref="A8:D8"/>
    <mergeCell ref="K8:M8"/>
    <mergeCell ref="A42:E42"/>
    <mergeCell ref="A32:B33"/>
    <mergeCell ref="A53:M53"/>
    <mergeCell ref="A30:I30"/>
    <mergeCell ref="A52:L52"/>
    <mergeCell ref="A43:L43"/>
    <mergeCell ref="J44:M45"/>
    <mergeCell ref="J46:M46"/>
    <mergeCell ref="J47:M47"/>
    <mergeCell ref="J30:M30"/>
    <mergeCell ref="A51:M51"/>
    <mergeCell ref="C32:G33"/>
    <mergeCell ref="A44:E45"/>
    <mergeCell ref="A46:E46"/>
    <mergeCell ref="A47:E47"/>
    <mergeCell ref="F50:G50"/>
    <mergeCell ref="G14:M14"/>
    <mergeCell ref="A31:M31"/>
    <mergeCell ref="A50:D50"/>
    <mergeCell ref="C35:G35"/>
    <mergeCell ref="H50:M50"/>
    <mergeCell ref="C17:M18"/>
    <mergeCell ref="A21:A22"/>
    <mergeCell ref="A17:B18"/>
    <mergeCell ref="B21:G21"/>
    <mergeCell ref="B22:G22"/>
    <mergeCell ref="H21:H22"/>
    <mergeCell ref="I21:M21"/>
    <mergeCell ref="I22:M22"/>
    <mergeCell ref="F37:G37"/>
    <mergeCell ref="A39:E40"/>
    <mergeCell ref="A41:E41"/>
  </mergeCells>
  <conditionalFormatting sqref="A31:M31">
    <cfRule type="containsText" dxfId="0" priority="1" operator="containsText" text="nepravda">
      <formula>NOT(ISERROR(SEARCH("nepravda",A31)))</formula>
    </cfRule>
  </conditionalFormatting>
  <printOptions horizontalCentered="1" verticalCentered="1"/>
  <pageMargins left="0.47244094488188981" right="0.23622047244094491" top="0.74803149606299213" bottom="0.74803149606299213" header="0.31496062992125984" footer="0.31496062992125984"/>
  <pageSetup paperSize="9" scale="70" orientation="portrait" r:id="rId1"/>
  <headerFooter>
    <oddFooter>&amp;L&amp;9oprava loga dle JVS, kontrola min. hodinové sazby
&amp;R&amp;8Příloha 05 směrnice č. 44/2017
Účinnost formuláře od 2.1.2024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promptTitle="Vyberte součást ze seznamu" prompt=" ">
          <x14:formula1>
            <xm:f>číselníky!$A$24:$A$42</xm:f>
          </x14:formula1>
          <xm:sqref>F1:M1</xm:sqref>
        </x14:dataValidation>
        <x14:dataValidation type="list" showInputMessage="1" promptTitle="Vyberte druh dohody ze seznamu" prompt=" ">
          <x14:formula1>
            <xm:f>číselníky!$A$18:$A$21</xm:f>
          </x14:formula1>
          <xm:sqref>E8:J8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59"/>
  <sheetViews>
    <sheetView zoomScale="85" zoomScaleNormal="85" zoomScaleSheetLayoutView="100" workbookViewId="0">
      <selection activeCell="K51" sqref="K51"/>
    </sheetView>
  </sheetViews>
  <sheetFormatPr defaultColWidth="8.85546875" defaultRowHeight="15" x14ac:dyDescent="0.25"/>
  <cols>
    <col min="1" max="1" width="11.85546875" style="4" customWidth="1"/>
    <col min="2" max="2" width="4.140625" style="4" customWidth="1"/>
    <col min="3" max="3" width="7.85546875" style="4" customWidth="1"/>
    <col min="4" max="4" width="11.140625" style="4" customWidth="1"/>
    <col min="5" max="5" width="4.28515625" style="4" customWidth="1"/>
    <col min="6" max="6" width="4" style="4" customWidth="1"/>
    <col min="7" max="7" width="3.5703125" style="4" customWidth="1"/>
    <col min="8" max="8" width="4.7109375" style="4" customWidth="1"/>
    <col min="9" max="9" width="10" style="4" customWidth="1"/>
    <col min="10" max="10" width="6.28515625" style="4" customWidth="1"/>
    <col min="11" max="11" width="10.7109375" style="4" customWidth="1"/>
    <col min="12" max="12" width="10.28515625" style="4" customWidth="1"/>
    <col min="13" max="13" width="2.28515625" style="4" customWidth="1"/>
    <col min="14" max="14" width="4.140625" style="4" customWidth="1"/>
    <col min="15" max="15" width="15.85546875" style="4" customWidth="1"/>
    <col min="16" max="16" width="4.7109375" style="4" customWidth="1"/>
    <col min="17" max="17" width="3.42578125" style="4" customWidth="1"/>
    <col min="18" max="18" width="9" style="4" customWidth="1"/>
    <col min="19" max="19" width="8.42578125" style="4" customWidth="1"/>
    <col min="20" max="20" width="6.140625" style="4" customWidth="1"/>
    <col min="21" max="21" width="11.28515625" style="4" customWidth="1"/>
    <col min="22" max="22" width="5.42578125" style="4" customWidth="1"/>
    <col min="23" max="23" width="9" style="4" customWidth="1"/>
    <col min="24" max="16384" width="8.85546875" style="4"/>
  </cols>
  <sheetData>
    <row r="1" spans="1:23" s="27" customFormat="1" ht="21" customHeight="1" x14ac:dyDescent="0.25">
      <c r="H1" s="188" t="s">
        <v>50</v>
      </c>
      <c r="I1" s="188"/>
      <c r="J1" s="214" t="str">
        <f>IF(Návrh!F1="","",Návrh!F1)</f>
        <v/>
      </c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</row>
    <row r="2" spans="1:23" ht="20.25" customHeight="1" x14ac:dyDescent="0.25">
      <c r="H2" s="187" t="s">
        <v>51</v>
      </c>
      <c r="I2" s="187"/>
      <c r="J2" s="187"/>
      <c r="K2" s="215" t="str">
        <f>IF(Návrh!G2="","",Návrh!G2)</f>
        <v/>
      </c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</row>
    <row r="3" spans="1:23" ht="19.5" customHeight="1" x14ac:dyDescent="0.25">
      <c r="H3" s="187"/>
      <c r="I3" s="187"/>
      <c r="J3" s="187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</row>
    <row r="4" spans="1:23" ht="9.75" customHeight="1" x14ac:dyDescent="0.25"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ht="22.5" customHeight="1" x14ac:dyDescent="0.25">
      <c r="H5" s="29"/>
      <c r="I5" s="13"/>
      <c r="J5" s="13"/>
      <c r="K5" s="13"/>
      <c r="L5" s="13"/>
      <c r="M5" s="13"/>
      <c r="N5" s="13"/>
      <c r="O5" s="13"/>
      <c r="P5" s="56" t="s">
        <v>52</v>
      </c>
      <c r="Q5" s="181" t="str">
        <f>IF(Návrh!K5="","",Návrh!K5)</f>
        <v/>
      </c>
      <c r="R5" s="181"/>
      <c r="S5" s="181"/>
      <c r="T5" s="181"/>
      <c r="U5" s="181"/>
      <c r="V5" s="181"/>
      <c r="W5" s="181"/>
    </row>
    <row r="6" spans="1:23" ht="4.5" customHeight="1" x14ac:dyDescent="0.25">
      <c r="N6" s="30"/>
    </row>
    <row r="7" spans="1:23" ht="26.25" customHeight="1" x14ac:dyDescent="0.25">
      <c r="A7" s="173" t="str">
        <f>IF(Návrh!E8=číselníky!A19,"Dohoda o provedení práce",IF(OR(Návrh!E8=číselníky!A20,Návrh!E8=číselníky!A21)=TRUE,"Dohoda o pracovní činnosti","Vyberte v návrhu druh dohody"))</f>
        <v>Vyberte v návrhu druh dohody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</row>
    <row r="8" spans="1:23" ht="7.5" customHeight="1" x14ac:dyDescent="0.25">
      <c r="A8" s="182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</row>
    <row r="9" spans="1:23" ht="21.75" customHeight="1" x14ac:dyDescent="0.25">
      <c r="A9" s="184" t="s">
        <v>17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</row>
    <row r="10" spans="1:23" ht="21.75" customHeight="1" x14ac:dyDescent="0.25">
      <c r="A10" s="186" t="s">
        <v>81</v>
      </c>
      <c r="B10" s="186"/>
      <c r="C10" s="186"/>
      <c r="D10" s="186"/>
      <c r="E10" s="186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</row>
    <row r="11" spans="1:23" ht="18.75" x14ac:dyDescent="0.25">
      <c r="A11" s="183" t="s">
        <v>18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</row>
    <row r="12" spans="1:23" ht="21.75" customHeight="1" x14ac:dyDescent="0.25">
      <c r="A12" s="31" t="s">
        <v>27</v>
      </c>
      <c r="B12" s="218" t="str">
        <f>IF(Návrh!D10="","",Návrh!D10)</f>
        <v/>
      </c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159" t="s">
        <v>19</v>
      </c>
      <c r="U12" s="159"/>
      <c r="V12" s="159"/>
      <c r="W12" s="159"/>
    </row>
    <row r="13" spans="1:23" ht="8.25" customHeight="1" x14ac:dyDescent="0.25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1"/>
      <c r="U13" s="31"/>
      <c r="V13" s="31"/>
      <c r="W13" s="31"/>
    </row>
    <row r="14" spans="1:23" ht="24.75" customHeight="1" x14ac:dyDescent="0.25">
      <c r="A14" s="3" t="s">
        <v>20</v>
      </c>
      <c r="B14" s="219"/>
      <c r="C14" s="220"/>
      <c r="D14" s="220"/>
      <c r="E14" s="220"/>
      <c r="F14" s="220"/>
      <c r="G14" s="220"/>
      <c r="H14" s="220"/>
      <c r="I14" s="221"/>
      <c r="J14" s="185" t="s">
        <v>28</v>
      </c>
      <c r="K14" s="185"/>
      <c r="L14" s="185"/>
      <c r="M14" s="222"/>
      <c r="N14" s="223"/>
      <c r="O14" s="223"/>
      <c r="P14" s="223"/>
      <c r="Q14" s="223"/>
      <c r="R14" s="223"/>
      <c r="S14" s="223"/>
      <c r="T14" s="223"/>
      <c r="U14" s="223"/>
      <c r="V14" s="223"/>
      <c r="W14" s="224"/>
    </row>
    <row r="15" spans="1:23" ht="24.75" customHeight="1" x14ac:dyDescent="0.25">
      <c r="A15" s="149" t="s">
        <v>21</v>
      </c>
      <c r="B15" s="149"/>
      <c r="C15" s="149"/>
      <c r="D15" s="219"/>
      <c r="E15" s="220"/>
      <c r="F15" s="220"/>
      <c r="G15" s="220"/>
      <c r="H15" s="220"/>
      <c r="I15" s="220"/>
      <c r="J15" s="220"/>
      <c r="K15" s="220"/>
      <c r="L15" s="220"/>
      <c r="M15" s="220"/>
      <c r="N15" s="221"/>
      <c r="O15" s="149" t="s">
        <v>32</v>
      </c>
      <c r="P15" s="149"/>
      <c r="Q15" s="149"/>
      <c r="R15" s="219"/>
      <c r="S15" s="220"/>
      <c r="T15" s="220"/>
      <c r="U15" s="220"/>
      <c r="V15" s="220"/>
      <c r="W15" s="221"/>
    </row>
    <row r="16" spans="1:23" ht="24.75" customHeight="1" x14ac:dyDescent="0.25">
      <c r="A16" s="3" t="s">
        <v>22</v>
      </c>
      <c r="B16" s="219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1"/>
    </row>
    <row r="17" spans="1:23" ht="24.75" customHeight="1" x14ac:dyDescent="0.25">
      <c r="A17" s="3" t="s">
        <v>33</v>
      </c>
      <c r="B17" s="219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1"/>
      <c r="O17" s="49" t="s">
        <v>83</v>
      </c>
      <c r="P17" s="225"/>
      <c r="Q17" s="226"/>
      <c r="R17" s="226"/>
      <c r="S17" s="226"/>
      <c r="T17" s="226"/>
      <c r="U17" s="226"/>
      <c r="V17" s="226"/>
      <c r="W17" s="227"/>
    </row>
    <row r="18" spans="1:23" ht="24.75" customHeight="1" x14ac:dyDescent="0.25">
      <c r="A18" s="149" t="s">
        <v>36</v>
      </c>
      <c r="B18" s="179"/>
      <c r="C18" s="228" t="s">
        <v>23</v>
      </c>
      <c r="D18" s="229"/>
      <c r="E18" s="174" t="s">
        <v>29</v>
      </c>
      <c r="F18" s="174"/>
      <c r="G18" s="149"/>
      <c r="H18" s="149"/>
      <c r="I18" s="149"/>
      <c r="J18" s="149"/>
      <c r="K18" s="149"/>
      <c r="L18" s="149"/>
      <c r="M18" s="149"/>
      <c r="N18" s="149"/>
      <c r="O18" s="141" t="s">
        <v>84</v>
      </c>
      <c r="P18" s="141"/>
      <c r="Q18" s="225"/>
      <c r="R18" s="226"/>
      <c r="S18" s="226"/>
      <c r="T18" s="226"/>
      <c r="U18" s="226"/>
      <c r="V18" s="226"/>
      <c r="W18" s="227"/>
    </row>
    <row r="19" spans="1:23" ht="24.75" customHeight="1" x14ac:dyDescent="0.25">
      <c r="A19" s="149" t="s">
        <v>36</v>
      </c>
      <c r="B19" s="179"/>
      <c r="C19" s="228" t="s">
        <v>38</v>
      </c>
      <c r="D19" s="229"/>
      <c r="E19" s="174" t="s">
        <v>39</v>
      </c>
      <c r="F19" s="174"/>
      <c r="G19" s="149"/>
      <c r="H19" s="149"/>
      <c r="I19" s="149"/>
      <c r="J19" s="149"/>
      <c r="K19" s="149"/>
      <c r="L19" s="149"/>
      <c r="M19" s="149"/>
      <c r="N19" s="149"/>
      <c r="O19" s="176" t="s">
        <v>82</v>
      </c>
      <c r="P19" s="177"/>
      <c r="Q19" s="177"/>
      <c r="R19" s="177"/>
      <c r="S19" s="178"/>
      <c r="T19" s="225"/>
      <c r="U19" s="226"/>
      <c r="V19" s="226"/>
      <c r="W19" s="227"/>
    </row>
    <row r="20" spans="1:23" ht="18.75" customHeight="1" x14ac:dyDescent="0.25">
      <c r="A20" s="180" t="str">
        <f>CONCATENATE("uzavírají podle ",IF(OR(Návrh!E8=číselníky!A20,Návrh!E8=číselníky!A21)=TRUE,"§ 76 zák. č. 262/2006 Sb., zákoník práce, ve znění pozdějších předpisů, tuto dohodu o pracovní činnosti:","§ 75 zák. č. 262/2006 Sb., zákoník práce, ve znění pozdějších předpisů, tuto dohodu o provedení práce:"))</f>
        <v>uzavírají podle § 75 zák. č. 262/2006 Sb., zákoník práce, ve znění pozdějších předpisů, tuto dohodu o provedení práce: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</row>
    <row r="21" spans="1:23" ht="7.5" customHeight="1" x14ac:dyDescent="0.3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</row>
    <row r="22" spans="1:23" ht="21.75" customHeight="1" x14ac:dyDescent="0.25">
      <c r="A22" s="149" t="s">
        <v>24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</row>
    <row r="23" spans="1:23" ht="96" customHeight="1" x14ac:dyDescent="0.25">
      <c r="A23" s="230" t="str">
        <f>IF(Návrh!D11="","",Návrh!D11)</f>
        <v/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2"/>
    </row>
    <row r="24" spans="1:23" ht="21.95" customHeight="1" x14ac:dyDescent="0.25">
      <c r="A24" s="143" t="s">
        <v>93</v>
      </c>
      <c r="B24" s="144"/>
      <c r="C24" s="144"/>
      <c r="D24" s="233" t="str">
        <f>IF(Návrh!C17="","",CONCATENATE(Návrh!C17,", č. proj:  ",Návrh!A20,IF(Návrh!C24="","",CONCATENATE("  
a projekt:  ",Návrh!C24,", č. proj.:  ",Návrh!A27))))</f>
        <v/>
      </c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4"/>
    </row>
    <row r="25" spans="1:23" ht="21.95" customHeight="1" x14ac:dyDescent="0.25">
      <c r="A25" s="145"/>
      <c r="B25" s="146"/>
      <c r="C25" s="146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6"/>
    </row>
    <row r="26" spans="1:23" ht="21.95" customHeight="1" x14ac:dyDescent="0.25">
      <c r="A26" s="145"/>
      <c r="B26" s="146"/>
      <c r="C26" s="146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6"/>
    </row>
    <row r="27" spans="1:23" ht="21.95" customHeight="1" x14ac:dyDescent="0.25">
      <c r="A27" s="145"/>
      <c r="B27" s="146"/>
      <c r="C27" s="146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6"/>
    </row>
    <row r="28" spans="1:23" ht="21.95" customHeight="1" x14ac:dyDescent="0.25">
      <c r="A28" s="147"/>
      <c r="B28" s="148"/>
      <c r="C28" s="148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8"/>
    </row>
    <row r="29" spans="1:23" ht="5.25" customHeight="1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23" ht="27" customHeight="1" x14ac:dyDescent="0.25">
      <c r="A30" s="150" t="str">
        <f>IF(Návrh!E8=číselníky!A20,"2. Sjednaný rozsah týdenní pracovní doby max.: ","2. Sjednaný maximální rozsah vykonané práce : ")</f>
        <v xml:space="preserve">2. Sjednaný maximální rozsah vykonané práce : </v>
      </c>
      <c r="B30" s="150"/>
      <c r="C30" s="150"/>
      <c r="D30" s="150"/>
      <c r="E30" s="150"/>
      <c r="F30" s="150"/>
      <c r="G30" s="150"/>
      <c r="H30" s="150"/>
      <c r="I30" s="150"/>
      <c r="J30" s="239" t="str">
        <f>IF(Návrh!G13="","",Návrh!G13)</f>
        <v/>
      </c>
      <c r="K30" s="239"/>
      <c r="L30" s="36" t="s">
        <v>35</v>
      </c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</row>
    <row r="31" spans="1:23" ht="42" customHeight="1" x14ac:dyDescent="0.25">
      <c r="A31" s="151" t="s">
        <v>102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</row>
    <row r="32" spans="1:23" ht="23.25" customHeight="1" x14ac:dyDescent="0.25">
      <c r="A32" s="154" t="s">
        <v>94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</row>
    <row r="33" spans="1:28" ht="23.25" customHeight="1" x14ac:dyDescent="0.25">
      <c r="A33" s="153" t="s">
        <v>101</v>
      </c>
      <c r="B33" s="153"/>
      <c r="C33" s="153"/>
      <c r="D33" s="50" t="str">
        <f>IF(Návrh!E8=číselníky!A20,IF(J30="","",J30/5),IF(OR(J30="",F34="",K34="")=TRUE,"",MAX(ROUND(J30/NETWORKDAYS(F34,K34,číselníky!A2:A14),1),0.05)))</f>
        <v/>
      </c>
      <c r="E33" s="152" t="s">
        <v>90</v>
      </c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</row>
    <row r="34" spans="1:28" ht="22.5" customHeight="1" x14ac:dyDescent="0.25">
      <c r="A34" s="140" t="s">
        <v>85</v>
      </c>
      <c r="B34" s="140"/>
      <c r="C34" s="140"/>
      <c r="D34" s="140"/>
      <c r="E34" s="140"/>
      <c r="F34" s="240" t="str">
        <f>IF(Návrh!D12="","",Návrh!D12)</f>
        <v/>
      </c>
      <c r="G34" s="240"/>
      <c r="H34" s="240"/>
      <c r="I34" s="240"/>
      <c r="J34" s="37" t="s">
        <v>8</v>
      </c>
      <c r="K34" s="240" t="str">
        <f>IF(Návrh!J12="","",Návrh!J12)</f>
        <v/>
      </c>
      <c r="L34" s="240"/>
      <c r="M34" s="240"/>
      <c r="N34" s="175" t="str">
        <f>IF(OR(F34="",K34="")=TRUE,"",IF(K34&lt;F34,"chybné datum",""))</f>
        <v/>
      </c>
      <c r="O34" s="175"/>
      <c r="P34" s="175"/>
      <c r="Q34" s="175"/>
      <c r="R34" s="142"/>
      <c r="S34" s="142"/>
      <c r="T34" s="142"/>
      <c r="U34" s="142"/>
      <c r="V34" s="142"/>
      <c r="W34" s="142"/>
    </row>
    <row r="35" spans="1:28" ht="24" customHeight="1" x14ac:dyDescent="0.25">
      <c r="A35" s="140" t="s">
        <v>86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239" t="str">
        <f>IF(Návrh!L13="","",Návrh!L13)</f>
        <v/>
      </c>
      <c r="S35" s="239"/>
      <c r="T35" s="159" t="s">
        <v>42</v>
      </c>
      <c r="U35" s="159"/>
      <c r="V35" s="159"/>
      <c r="W35" s="159"/>
    </row>
    <row r="36" spans="1:28" ht="24" customHeight="1" x14ac:dyDescent="0.25">
      <c r="A36" s="140" t="s">
        <v>87</v>
      </c>
      <c r="B36" s="140"/>
      <c r="C36" s="140"/>
      <c r="D36" s="140"/>
      <c r="E36" s="140"/>
      <c r="F36" s="140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142" t="str">
        <f>IF(R35="","",IF(R35&lt;103.8,"minimum je 103,80Kč./hod.",""))</f>
        <v/>
      </c>
      <c r="R36" s="142"/>
      <c r="S36" s="142"/>
      <c r="T36" s="142"/>
      <c r="U36" s="142"/>
      <c r="V36" s="142"/>
      <c r="W36" s="142"/>
    </row>
    <row r="37" spans="1:28" ht="18.75" x14ac:dyDescent="0.25">
      <c r="A37" s="157" t="s">
        <v>95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</row>
    <row r="38" spans="1:28" ht="24" customHeight="1" x14ac:dyDescent="0.25">
      <c r="A38" s="156" t="s">
        <v>100</v>
      </c>
      <c r="B38" s="156"/>
      <c r="C38" s="156"/>
      <c r="D38" s="156"/>
      <c r="E38" s="156"/>
      <c r="F38" s="241"/>
      <c r="G38" s="241"/>
      <c r="H38" s="241"/>
      <c r="I38" s="241"/>
      <c r="J38" s="241"/>
      <c r="K38" s="241"/>
      <c r="L38" s="241"/>
      <c r="M38" s="241"/>
      <c r="N38" s="158"/>
      <c r="O38" s="158"/>
      <c r="P38" s="158"/>
      <c r="Q38" s="158"/>
      <c r="R38" s="158"/>
      <c r="S38" s="158"/>
      <c r="T38" s="158"/>
      <c r="U38" s="158"/>
      <c r="V38" s="158"/>
      <c r="W38" s="158"/>
    </row>
    <row r="39" spans="1:28" ht="39.950000000000003" customHeight="1" x14ac:dyDescent="0.25">
      <c r="A39" s="140" t="s">
        <v>88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33"/>
      <c r="Y39" s="33"/>
      <c r="Z39" s="33"/>
      <c r="AA39" s="33"/>
      <c r="AB39" s="33"/>
    </row>
    <row r="40" spans="1:28" ht="21.75" customHeight="1" x14ac:dyDescent="0.25">
      <c r="A40" s="140" t="s">
        <v>99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</row>
    <row r="41" spans="1:28" ht="55.5" customHeight="1" x14ac:dyDescent="0.25">
      <c r="A41" s="157" t="s">
        <v>96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33"/>
      <c r="Y41" s="33"/>
      <c r="Z41" s="33"/>
      <c r="AA41" s="33"/>
      <c r="AB41" s="33"/>
    </row>
    <row r="42" spans="1:28" ht="19.5" customHeight="1" x14ac:dyDescent="0.25">
      <c r="A42" s="140" t="s">
        <v>89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33"/>
      <c r="Y42" s="33"/>
      <c r="Z42" s="33"/>
      <c r="AA42" s="33"/>
      <c r="AB42" s="33"/>
    </row>
    <row r="43" spans="1:28" ht="18" customHeight="1" x14ac:dyDescent="0.25">
      <c r="A43" s="140" t="s">
        <v>91</v>
      </c>
      <c r="B43" s="140"/>
      <c r="C43" s="140"/>
      <c r="D43" s="140"/>
      <c r="E43" s="140"/>
      <c r="F43" s="140"/>
      <c r="G43" s="140"/>
      <c r="H43" s="140"/>
      <c r="I43" s="155" t="s">
        <v>31</v>
      </c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33"/>
      <c r="Y43" s="33"/>
      <c r="Z43" s="33"/>
      <c r="AA43" s="33"/>
      <c r="AB43" s="33"/>
    </row>
    <row r="44" spans="1:28" ht="18.75" customHeight="1" x14ac:dyDescent="0.25">
      <c r="A44" s="140" t="s">
        <v>97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33"/>
      <c r="Y44" s="33"/>
      <c r="Z44" s="33"/>
      <c r="AA44" s="33"/>
      <c r="AB44" s="33"/>
    </row>
    <row r="45" spans="1:28" ht="19.5" customHeight="1" x14ac:dyDescent="0.25">
      <c r="A45" s="140" t="s">
        <v>98</v>
      </c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33"/>
      <c r="Y45" s="33"/>
      <c r="Z45" s="33"/>
      <c r="AA45" s="33"/>
      <c r="AB45" s="33"/>
    </row>
    <row r="46" spans="1:28" ht="19.5" customHeight="1" x14ac:dyDescent="0.25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33"/>
      <c r="Y46" s="33"/>
      <c r="Z46" s="33"/>
      <c r="AA46" s="33"/>
      <c r="AB46" s="33"/>
    </row>
    <row r="47" spans="1:28" ht="19.5" customHeight="1" x14ac:dyDescent="0.25">
      <c r="A47" s="168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33"/>
      <c r="Y47" s="33"/>
      <c r="Z47" s="33"/>
      <c r="AA47" s="33"/>
      <c r="AB47" s="33"/>
    </row>
    <row r="48" spans="1:28" ht="27" customHeight="1" x14ac:dyDescent="0.25">
      <c r="A48" s="168" t="s">
        <v>26</v>
      </c>
      <c r="B48" s="168"/>
      <c r="C48" s="166"/>
      <c r="D48" s="167"/>
      <c r="E48" s="167"/>
      <c r="F48" s="38"/>
      <c r="G48" s="165" t="str">
        <f>IF(C48="","",IF(C48&gt;F34,"Chybné datum podpisu smlouvy",""))</f>
        <v/>
      </c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33"/>
      <c r="Y48" s="33"/>
      <c r="Z48" s="33"/>
      <c r="AA48" s="33"/>
      <c r="AB48" s="33"/>
    </row>
    <row r="49" spans="1:28" ht="21" customHeight="1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3"/>
      <c r="Y49" s="33"/>
      <c r="Z49" s="33"/>
      <c r="AA49" s="33"/>
      <c r="AB49" s="33"/>
    </row>
    <row r="50" spans="1:28" ht="15.75" x14ac:dyDescent="0.25">
      <c r="A50" s="242"/>
      <c r="B50" s="242"/>
      <c r="C50" s="242"/>
      <c r="D50" s="242"/>
      <c r="E50" s="242"/>
      <c r="F50" s="242"/>
      <c r="G50" s="242"/>
      <c r="H50" s="242"/>
      <c r="I50" s="242"/>
      <c r="J50" s="40"/>
      <c r="K50" s="40"/>
      <c r="L50" s="40"/>
      <c r="M50" s="40"/>
      <c r="N50" s="40"/>
      <c r="O50" s="163"/>
      <c r="P50" s="163"/>
      <c r="Q50" s="163"/>
      <c r="R50" s="163"/>
      <c r="S50" s="163"/>
      <c r="T50" s="163"/>
      <c r="U50" s="163"/>
      <c r="V50" s="163"/>
      <c r="W50" s="41"/>
    </row>
    <row r="51" spans="1:28" ht="31.5" customHeight="1" x14ac:dyDescent="0.25">
      <c r="A51" s="243"/>
      <c r="B51" s="243"/>
      <c r="C51" s="243"/>
      <c r="D51" s="243"/>
      <c r="E51" s="243"/>
      <c r="F51" s="243"/>
      <c r="G51" s="243"/>
      <c r="H51" s="243"/>
      <c r="I51" s="243"/>
      <c r="J51" s="40"/>
      <c r="K51" s="40"/>
      <c r="L51" s="40"/>
      <c r="M51" s="40"/>
      <c r="N51" s="40"/>
      <c r="O51" s="164"/>
      <c r="P51" s="164"/>
      <c r="Q51" s="164"/>
      <c r="R51" s="164"/>
      <c r="S51" s="164"/>
      <c r="T51" s="164"/>
      <c r="U51" s="164"/>
      <c r="V51" s="164"/>
      <c r="W51" s="41"/>
    </row>
    <row r="52" spans="1:28" ht="15" customHeight="1" x14ac:dyDescent="0.25">
      <c r="A52" s="169" t="s">
        <v>25</v>
      </c>
      <c r="B52" s="169"/>
      <c r="C52" s="169"/>
      <c r="D52" s="169"/>
      <c r="E52" s="169"/>
      <c r="F52" s="169"/>
      <c r="G52" s="169"/>
      <c r="H52" s="169"/>
      <c r="I52" s="169"/>
      <c r="J52" s="42"/>
      <c r="K52" s="42"/>
      <c r="L52" s="42"/>
      <c r="M52" s="42"/>
      <c r="N52" s="42"/>
      <c r="O52" s="162" t="s">
        <v>37</v>
      </c>
      <c r="P52" s="162"/>
      <c r="Q52" s="162"/>
      <c r="R52" s="162"/>
      <c r="S52" s="162"/>
      <c r="T52" s="162"/>
      <c r="U52" s="162"/>
      <c r="V52" s="162"/>
      <c r="W52" s="27"/>
    </row>
    <row r="53" spans="1:28" ht="8.25" customHeight="1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2"/>
      <c r="K53" s="42"/>
      <c r="L53" s="42"/>
      <c r="M53" s="42"/>
      <c r="N53" s="42"/>
      <c r="O53" s="44"/>
      <c r="P53" s="44"/>
      <c r="Q53" s="44"/>
      <c r="R53" s="44"/>
      <c r="S53" s="44"/>
      <c r="T53" s="44"/>
      <c r="U53" s="44"/>
      <c r="V53" s="44"/>
      <c r="W53" s="27"/>
    </row>
    <row r="54" spans="1:28" ht="5.25" customHeight="1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2"/>
      <c r="K54" s="42"/>
      <c r="L54" s="42"/>
      <c r="M54" s="42"/>
      <c r="N54" s="42"/>
      <c r="O54" s="44"/>
      <c r="P54" s="44"/>
      <c r="Q54" s="44"/>
      <c r="R54" s="44"/>
      <c r="S54" s="44"/>
      <c r="T54" s="44"/>
      <c r="U54" s="44"/>
      <c r="V54" s="44"/>
      <c r="W54" s="27"/>
    </row>
    <row r="55" spans="1:28" ht="19.5" customHeight="1" x14ac:dyDescent="0.25">
      <c r="A55" s="170" t="s">
        <v>56</v>
      </c>
      <c r="B55" s="170"/>
      <c r="C55" s="170"/>
      <c r="D55" s="170"/>
      <c r="E55" s="45"/>
      <c r="F55" s="45"/>
      <c r="G55" s="170" t="s">
        <v>2</v>
      </c>
      <c r="H55" s="170"/>
      <c r="I55" s="170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</row>
    <row r="56" spans="1:28" ht="19.5" customHeight="1" x14ac:dyDescent="0.25">
      <c r="A56" s="171"/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</row>
    <row r="57" spans="1:28" ht="9.75" customHeight="1" x14ac:dyDescent="0.25">
      <c r="A57" s="171"/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</row>
    <row r="58" spans="1:28" ht="50.25" customHeight="1" x14ac:dyDescent="0.25">
      <c r="A58" s="160" t="s">
        <v>92</v>
      </c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</row>
    <row r="59" spans="1:28" ht="8.25" customHeight="1" x14ac:dyDescent="0.25"/>
  </sheetData>
  <sheetProtection formatCells="0" formatColumns="0" formatRows="0" insertColumns="0" insertRows="0" insertHyperlinks="0"/>
  <mergeCells count="83">
    <mergeCell ref="J1:W1"/>
    <mergeCell ref="Q5:W5"/>
    <mergeCell ref="A8:W8"/>
    <mergeCell ref="B14:I14"/>
    <mergeCell ref="T12:W12"/>
    <mergeCell ref="B12:S12"/>
    <mergeCell ref="A11:W11"/>
    <mergeCell ref="A9:W9"/>
    <mergeCell ref="J14:L14"/>
    <mergeCell ref="A10:E10"/>
    <mergeCell ref="H2:J3"/>
    <mergeCell ref="K2:W3"/>
    <mergeCell ref="H1:I1"/>
    <mergeCell ref="A35:Q35"/>
    <mergeCell ref="K34:M34"/>
    <mergeCell ref="F34:I34"/>
    <mergeCell ref="F10:W10"/>
    <mergeCell ref="A42:W42"/>
    <mergeCell ref="P17:W17"/>
    <mergeCell ref="I43:W43"/>
    <mergeCell ref="A47:W47"/>
    <mergeCell ref="A43:H43"/>
    <mergeCell ref="A7:W7"/>
    <mergeCell ref="A41:W41"/>
    <mergeCell ref="E19:N19"/>
    <mergeCell ref="A23:W23"/>
    <mergeCell ref="N34:Q34"/>
    <mergeCell ref="R34:W34"/>
    <mergeCell ref="O19:S19"/>
    <mergeCell ref="A18:B18"/>
    <mergeCell ref="A20:W20"/>
    <mergeCell ref="E18:N18"/>
    <mergeCell ref="C18:D18"/>
    <mergeCell ref="A19:B19"/>
    <mergeCell ref="C19:D19"/>
    <mergeCell ref="A58:W58"/>
    <mergeCell ref="O52:V52"/>
    <mergeCell ref="O50:V51"/>
    <mergeCell ref="G48:W48"/>
    <mergeCell ref="A44:W44"/>
    <mergeCell ref="C48:E48"/>
    <mergeCell ref="A48:B48"/>
    <mergeCell ref="A50:I51"/>
    <mergeCell ref="A52:I52"/>
    <mergeCell ref="A45:W45"/>
    <mergeCell ref="A55:D55"/>
    <mergeCell ref="G55:I55"/>
    <mergeCell ref="A57:W57"/>
    <mergeCell ref="A56:W56"/>
    <mergeCell ref="J55:W55"/>
    <mergeCell ref="A46:W46"/>
    <mergeCell ref="A39:W39"/>
    <mergeCell ref="A36:F36"/>
    <mergeCell ref="G36:P36"/>
    <mergeCell ref="M14:W14"/>
    <mergeCell ref="O15:Q15"/>
    <mergeCell ref="D15:N15"/>
    <mergeCell ref="A15:C15"/>
    <mergeCell ref="A38:E38"/>
    <mergeCell ref="F38:M38"/>
    <mergeCell ref="A30:I30"/>
    <mergeCell ref="J30:K30"/>
    <mergeCell ref="A37:W37"/>
    <mergeCell ref="N38:W38"/>
    <mergeCell ref="R35:S35"/>
    <mergeCell ref="T35:W35"/>
    <mergeCell ref="A34:E34"/>
    <mergeCell ref="A40:W40"/>
    <mergeCell ref="B16:W16"/>
    <mergeCell ref="B17:N17"/>
    <mergeCell ref="R15:W15"/>
    <mergeCell ref="O18:P18"/>
    <mergeCell ref="Q18:W18"/>
    <mergeCell ref="Q36:W36"/>
    <mergeCell ref="A24:C28"/>
    <mergeCell ref="D24:W28"/>
    <mergeCell ref="A22:W22"/>
    <mergeCell ref="M30:W30"/>
    <mergeCell ref="A31:W31"/>
    <mergeCell ref="E33:W33"/>
    <mergeCell ref="A33:C33"/>
    <mergeCell ref="A32:W32"/>
    <mergeCell ref="T19:W1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headerFooter>
    <oddFooter xml:space="preserve">&amp;L&amp;9oprava loga dle JVS&amp;R&amp;8Příloha 05 směrnice č. 44/2017
Účinnost formuláře od 2.1.2024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A41"/>
  <sheetViews>
    <sheetView topLeftCell="A7" zoomScaleNormal="100" workbookViewId="0">
      <selection activeCell="C16" sqref="C16"/>
    </sheetView>
  </sheetViews>
  <sheetFormatPr defaultRowHeight="15" x14ac:dyDescent="0.25"/>
  <sheetData>
    <row r="1" spans="1:1" x14ac:dyDescent="0.25">
      <c r="A1" t="s">
        <v>30</v>
      </c>
    </row>
    <row r="2" spans="1:1" x14ac:dyDescent="0.25">
      <c r="A2" s="1">
        <v>44197</v>
      </c>
    </row>
    <row r="3" spans="1:1" x14ac:dyDescent="0.25">
      <c r="A3" s="1">
        <v>44288</v>
      </c>
    </row>
    <row r="4" spans="1:1" x14ac:dyDescent="0.25">
      <c r="A4" s="1">
        <v>44291</v>
      </c>
    </row>
    <row r="5" spans="1:1" x14ac:dyDescent="0.25">
      <c r="A5" s="1">
        <v>44317</v>
      </c>
    </row>
    <row r="6" spans="1:1" x14ac:dyDescent="0.25">
      <c r="A6" s="1">
        <v>44324</v>
      </c>
    </row>
    <row r="7" spans="1:1" x14ac:dyDescent="0.25">
      <c r="A7" s="1">
        <v>44382</v>
      </c>
    </row>
    <row r="8" spans="1:1" x14ac:dyDescent="0.25">
      <c r="A8" s="1">
        <v>44383</v>
      </c>
    </row>
    <row r="9" spans="1:1" x14ac:dyDescent="0.25">
      <c r="A9" s="1">
        <v>44467</v>
      </c>
    </row>
    <row r="10" spans="1:1" x14ac:dyDescent="0.25">
      <c r="A10" s="1">
        <v>44497</v>
      </c>
    </row>
    <row r="11" spans="1:1" x14ac:dyDescent="0.25">
      <c r="A11" s="1">
        <v>44517</v>
      </c>
    </row>
    <row r="12" spans="1:1" x14ac:dyDescent="0.25">
      <c r="A12" s="1">
        <v>44554</v>
      </c>
    </row>
    <row r="13" spans="1:1" x14ac:dyDescent="0.25">
      <c r="A13" s="1">
        <v>44555</v>
      </c>
    </row>
    <row r="14" spans="1:1" x14ac:dyDescent="0.25">
      <c r="A14" s="1">
        <v>44556</v>
      </c>
    </row>
    <row r="17" spans="1:1" x14ac:dyDescent="0.25">
      <c r="A17" t="s">
        <v>58</v>
      </c>
    </row>
    <row r="18" spans="1:1" x14ac:dyDescent="0.25">
      <c r="A18" t="s">
        <v>80</v>
      </c>
    </row>
    <row r="19" spans="1:1" x14ac:dyDescent="0.25">
      <c r="A19" t="s">
        <v>34</v>
      </c>
    </row>
    <row r="20" spans="1:1" x14ac:dyDescent="0.25">
      <c r="A20" t="s">
        <v>60</v>
      </c>
    </row>
    <row r="21" spans="1:1" x14ac:dyDescent="0.25">
      <c r="A21" t="s">
        <v>59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77</v>
      </c>
    </row>
    <row r="29" spans="1:1" x14ac:dyDescent="0.25">
      <c r="A29" t="s">
        <v>64</v>
      </c>
    </row>
    <row r="30" spans="1:1" x14ac:dyDescent="0.25">
      <c r="A30" t="s">
        <v>65</v>
      </c>
    </row>
    <row r="31" spans="1:1" x14ac:dyDescent="0.25">
      <c r="A31" t="s">
        <v>66</v>
      </c>
    </row>
    <row r="32" spans="1:1" x14ac:dyDescent="0.25">
      <c r="A32" t="s">
        <v>67</v>
      </c>
    </row>
    <row r="33" spans="1:1" x14ac:dyDescent="0.25">
      <c r="A33" t="s">
        <v>68</v>
      </c>
    </row>
    <row r="34" spans="1:1" x14ac:dyDescent="0.25">
      <c r="A34" t="s">
        <v>69</v>
      </c>
    </row>
    <row r="35" spans="1:1" x14ac:dyDescent="0.25">
      <c r="A35" t="s">
        <v>70</v>
      </c>
    </row>
    <row r="36" spans="1:1" x14ac:dyDescent="0.25">
      <c r="A36" t="s">
        <v>71</v>
      </c>
    </row>
    <row r="37" spans="1:1" x14ac:dyDescent="0.25">
      <c r="A37" t="s">
        <v>72</v>
      </c>
    </row>
    <row r="38" spans="1:1" x14ac:dyDescent="0.25">
      <c r="A38" t="s">
        <v>73</v>
      </c>
    </row>
    <row r="39" spans="1:1" x14ac:dyDescent="0.25">
      <c r="A39" t="s">
        <v>74</v>
      </c>
    </row>
    <row r="40" spans="1:1" x14ac:dyDescent="0.25">
      <c r="A40" t="s">
        <v>75</v>
      </c>
    </row>
    <row r="41" spans="1:1" x14ac:dyDescent="0.25">
      <c r="A41" t="s">
        <v>76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Návrh</vt:lpstr>
      <vt:lpstr>Dohoda</vt:lpstr>
      <vt:lpstr>číselníky</vt:lpstr>
      <vt:lpstr>Dohoda!Oblast_tisku</vt:lpstr>
      <vt:lpstr>Návrh!Oblast_tisku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Húževková Jana</dc:creator>
  <cp:lastModifiedBy>dilenardo</cp:lastModifiedBy>
  <cp:lastPrinted>2023-10-23T06:29:40Z</cp:lastPrinted>
  <dcterms:created xsi:type="dcterms:W3CDTF">2019-08-08T07:10:38Z</dcterms:created>
  <dcterms:modified xsi:type="dcterms:W3CDTF">2024-01-04T14:37:58Z</dcterms:modified>
</cp:coreProperties>
</file>